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angb\Service\Probation Policy\"/>
    </mc:Choice>
  </mc:AlternateContent>
  <xr:revisionPtr revIDLastSave="0" documentId="13_ncr:1_{2D4DDA16-0CAD-4E6B-BBCB-D419AB9AD809}" xr6:coauthVersionLast="47" xr6:coauthVersionMax="47" xr10:uidLastSave="{00000000-0000-0000-0000-000000000000}"/>
  <bookViews>
    <workbookView xWindow="-110" yWindow="-110" windowWidth="38620" windowHeight="21820" xr2:uid="{00000000-000D-0000-FFFF-FFFF00000000}"/>
  </bookViews>
  <sheets>
    <sheet name="ME Core GPA Calculation" sheetId="24" r:id="rId1"/>
    <sheet name="Sheet1" sheetId="23" r:id="rId2"/>
  </sheets>
  <definedNames>
    <definedName name="_xlnm.Print_Area" localSheetId="0">'ME Core GPA Calculation'!$A$17:$G$65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24" l="1"/>
  <c r="F18" i="24"/>
  <c r="D64" i="24" l="1"/>
  <c r="D63" i="24"/>
  <c r="D62" i="24"/>
  <c r="G62" i="24" s="1"/>
  <c r="D61" i="24"/>
  <c r="G61" i="24" s="1"/>
  <c r="D60" i="24"/>
  <c r="G60" i="24" s="1"/>
  <c r="D59" i="24"/>
  <c r="D58" i="24"/>
  <c r="D57" i="24"/>
  <c r="D56" i="24"/>
  <c r="D55" i="24"/>
  <c r="D54" i="24"/>
  <c r="D53" i="24"/>
  <c r="D52" i="24"/>
  <c r="D51" i="24"/>
  <c r="D50" i="24"/>
  <c r="G50" i="24" s="1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G37" i="24" s="1"/>
  <c r="D36" i="24"/>
  <c r="D35" i="24"/>
  <c r="D34" i="24"/>
  <c r="G34" i="24" s="1"/>
  <c r="D33" i="24"/>
  <c r="G33" i="24" s="1"/>
  <c r="D32" i="24"/>
  <c r="G32" i="24" s="1"/>
  <c r="D31" i="24"/>
  <c r="G31" i="24" s="1"/>
  <c r="D30" i="24"/>
  <c r="G30" i="24" s="1"/>
  <c r="D29" i="24"/>
  <c r="G29" i="24" s="1"/>
  <c r="D28" i="24"/>
  <c r="G28" i="24" s="1"/>
  <c r="D27" i="24"/>
  <c r="G27" i="24" s="1"/>
  <c r="D26" i="24"/>
  <c r="G26" i="24" s="1"/>
  <c r="G59" i="24"/>
  <c r="G58" i="24"/>
  <c r="G64" i="24"/>
  <c r="G63" i="24"/>
  <c r="D25" i="24"/>
  <c r="G25" i="24" s="1"/>
  <c r="C65" i="24"/>
  <c r="G57" i="24"/>
  <c r="C19" i="24" l="1"/>
  <c r="C21" i="24"/>
  <c r="G36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1" i="24"/>
  <c r="G52" i="24"/>
  <c r="G53" i="24"/>
  <c r="G54" i="24"/>
  <c r="G55" i="24"/>
  <c r="G56" i="24"/>
  <c r="D65" i="24" l="1"/>
  <c r="G35" i="24"/>
  <c r="G65" i="24" l="1"/>
  <c r="C18" i="24" s="1"/>
  <c r="C20" i="24"/>
</calcChain>
</file>

<file path=xl/sharedStrings.xml><?xml version="1.0" encoding="utf-8"?>
<sst xmlns="http://schemas.openxmlformats.org/spreadsheetml/2006/main" count="86" uniqueCount="82">
  <si>
    <t>ECE 201</t>
  </si>
  <si>
    <t>ME 200</t>
  </si>
  <si>
    <t>A</t>
  </si>
  <si>
    <t>A-</t>
  </si>
  <si>
    <t>Crs Taken</t>
  </si>
  <si>
    <t>B</t>
  </si>
  <si>
    <t>B+</t>
  </si>
  <si>
    <t>B-</t>
  </si>
  <si>
    <t>C+</t>
  </si>
  <si>
    <t>A+</t>
  </si>
  <si>
    <t>C</t>
  </si>
  <si>
    <t>C-</t>
  </si>
  <si>
    <t>D+</t>
  </si>
  <si>
    <t>D</t>
  </si>
  <si>
    <t>D-</t>
  </si>
  <si>
    <t>F</t>
  </si>
  <si>
    <t>Look Up Table</t>
  </si>
  <si>
    <t>Letter Grd</t>
  </si>
  <si>
    <t>Num Grd</t>
  </si>
  <si>
    <t>ME 160</t>
  </si>
  <si>
    <t>ME 250</t>
  </si>
  <si>
    <t>CS 227</t>
  </si>
  <si>
    <t>ME 251</t>
  </si>
  <si>
    <t>ME 252</t>
  </si>
  <si>
    <t>ME 361</t>
  </si>
  <si>
    <t>ME 331</t>
  </si>
  <si>
    <t>ME 293</t>
  </si>
  <si>
    <t>ME 301</t>
  </si>
  <si>
    <t>ME 304</t>
  </si>
  <si>
    <t>ME 303</t>
  </si>
  <si>
    <t>ME 319</t>
  </si>
  <si>
    <t>ME 321</t>
  </si>
  <si>
    <t>ME 333</t>
  </si>
  <si>
    <t>ME 369</t>
  </si>
  <si>
    <t>ME 322</t>
  </si>
  <si>
    <t>ME 487 / ENGR 410</t>
  </si>
  <si>
    <t>ME 488 / ENGR 411</t>
  </si>
  <si>
    <t>Letter Grade</t>
  </si>
  <si>
    <t>ME 318</t>
  </si>
  <si>
    <t>Course Number</t>
  </si>
  <si>
    <t>MA 165</t>
  </si>
  <si>
    <t>Crs Hours</t>
  </si>
  <si>
    <t>No. of Attempts</t>
  </si>
  <si>
    <t>Area</t>
  </si>
  <si>
    <t>MA 166</t>
  </si>
  <si>
    <t>MA 261</t>
  </si>
  <si>
    <t>MA 351</t>
  </si>
  <si>
    <t>MA 363</t>
  </si>
  <si>
    <t>CHM 115</t>
  </si>
  <si>
    <t>PHYS 152</t>
  </si>
  <si>
    <t>PHYS 251</t>
  </si>
  <si>
    <t>ENGR 127</t>
  </si>
  <si>
    <t>ENGR 128</t>
  </si>
  <si>
    <t>ME Core</t>
  </si>
  <si>
    <t>COM 114</t>
  </si>
  <si>
    <t>Tech Elective 2</t>
  </si>
  <si>
    <t>Tech Elective 3</t>
  </si>
  <si>
    <t>Tech Elective 4</t>
  </si>
  <si>
    <t>General Education</t>
  </si>
  <si>
    <t xml:space="preserve">Total </t>
  </si>
  <si>
    <t>Quality Points</t>
  </si>
  <si>
    <t>GPA Calculator</t>
  </si>
  <si>
    <t>GPA Breakdown</t>
  </si>
  <si>
    <t>Name:</t>
  </si>
  <si>
    <t>Student ID:</t>
  </si>
  <si>
    <t>Instructions:</t>
  </si>
  <si>
    <t>Math &amp; Science</t>
  </si>
  <si>
    <t>Overall GPA:</t>
  </si>
  <si>
    <t>Math &amp; Science GPA:</t>
  </si>
  <si>
    <t>ME Core GPA:</t>
  </si>
  <si>
    <t>GenEd GPA:</t>
  </si>
  <si>
    <r>
      <t>1.  This worksheet is password-protected (</t>
    </r>
    <r>
      <rPr>
        <b/>
        <sz val="10"/>
        <color rgb="FFFF0000"/>
        <rFont val="Arial"/>
        <family val="2"/>
      </rPr>
      <t>not modifiable</t>
    </r>
    <r>
      <rPr>
        <b/>
        <sz val="10"/>
        <color rgb="FF7030A0"/>
        <rFont val="Arial"/>
        <family val="2"/>
      </rPr>
      <t>).  See CME Dept. chair for password.</t>
    </r>
  </si>
  <si>
    <t>2.  Only the yellow-colored cells take advisor/student input - all other cells will be automatically filled.</t>
  </si>
  <si>
    <t>5.  The "Crs Taken" and the "Quality Points" columns will be automatically computed and filled upon letter grades are entered.</t>
  </si>
  <si>
    <t>6.  For any courses you have yet to take, leave these grades blank.</t>
  </si>
  <si>
    <t>7.  If you have repeated any courses, enter the highest grade.</t>
  </si>
  <si>
    <r>
      <t xml:space="preserve">3.  Enter the letter grades (e.g., A+, A, A-, …, F) for all courses completed in the "Letter Grade" column.  </t>
    </r>
    <r>
      <rPr>
        <b/>
        <sz val="10"/>
        <color rgb="FFFF0000"/>
        <rFont val="Arial"/>
        <family val="2"/>
      </rPr>
      <t>Leave this cell blank for a transferred course.</t>
    </r>
  </si>
  <si>
    <r>
      <t xml:space="preserve">4.  Enter the number of attempts (e.g., 1, 2, 3, …) in the "No. of Attempts" column.  </t>
    </r>
    <r>
      <rPr>
        <b/>
        <sz val="10"/>
        <color rgb="FFFF0000"/>
        <rFont val="Arial"/>
        <family val="2"/>
      </rPr>
      <t>Enter "T" for a transferred course.</t>
    </r>
  </si>
  <si>
    <t>8.  GPA and its breakdown will be automatically calculated.</t>
  </si>
  <si>
    <t>GenEd</t>
  </si>
  <si>
    <t>ENGL 131</t>
  </si>
  <si>
    <t>Tech Elective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</si>
</sst>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rgb="FF7030A0"/>
      <name val="Arial"/>
      <family val="2"/>
    </font>
    <font>
      <b/>
      <sz val="11"/>
      <color rgb="FF7030A0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2" fontId="4" fillId="0" borderId="0" xfId="0" applyNumberFormat="1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4" fillId="6" borderId="3" xfId="0" applyFont="1" applyFill="1" applyBorder="1" applyAlignment="1" applyProtection="1">
      <alignment horizontal="center" vertical="center"/>
      <protection hidden="1"/>
    </xf>
    <xf numFmtId="0" fontId="4" fillId="6" borderId="1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/>
      <protection hidden="1"/>
    </xf>
    <xf numFmtId="0" fontId="4" fillId="0" borderId="4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0" fillId="0" borderId="0" xfId="0" applyAlignment="1" applyProtection="1">
      <protection hidden="1"/>
    </xf>
    <xf numFmtId="0" fontId="4" fillId="7" borderId="2" xfId="0" applyFont="1" applyFill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6" borderId="2" xfId="0" applyFont="1" applyFill="1" applyBorder="1" applyAlignment="1" applyProtection="1">
      <alignment horizontal="center"/>
      <protection hidden="1"/>
    </xf>
    <xf numFmtId="0" fontId="4" fillId="6" borderId="4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9" fillId="3" borderId="0" xfId="0" applyFont="1" applyFill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hidden="1"/>
    </xf>
    <xf numFmtId="0" fontId="5" fillId="6" borderId="8" xfId="0" applyFont="1" applyFill="1" applyBorder="1" applyAlignment="1" applyProtection="1">
      <alignment horizontal="left"/>
      <protection hidden="1"/>
    </xf>
    <xf numFmtId="0" fontId="6" fillId="6" borderId="8" xfId="0" applyFont="1" applyFill="1" applyBorder="1" applyAlignment="1" applyProtection="1">
      <alignment horizontal="left"/>
      <protection hidden="1"/>
    </xf>
    <xf numFmtId="0" fontId="6" fillId="6" borderId="9" xfId="0" applyFont="1" applyFill="1" applyBorder="1" applyAlignment="1" applyProtection="1">
      <alignment horizontal="left"/>
      <protection hidden="1"/>
    </xf>
    <xf numFmtId="2" fontId="5" fillId="6" borderId="0" xfId="0" applyNumberFormat="1" applyFont="1" applyFill="1" applyBorder="1" applyAlignment="1" applyProtection="1">
      <alignment horizontal="left"/>
      <protection hidden="1"/>
    </xf>
    <xf numFmtId="0" fontId="6" fillId="6" borderId="0" xfId="0" applyFont="1" applyFill="1" applyBorder="1" applyAlignment="1" applyProtection="1">
      <alignment horizontal="left"/>
      <protection hidden="1"/>
    </xf>
    <xf numFmtId="0" fontId="9" fillId="6" borderId="0" xfId="0" applyFont="1" applyFill="1" applyBorder="1" applyAlignment="1" applyProtection="1">
      <alignment horizontal="left"/>
      <protection hidden="1"/>
    </xf>
    <xf numFmtId="0" fontId="6" fillId="6" borderId="11" xfId="0" applyFont="1" applyFill="1" applyBorder="1" applyAlignment="1" applyProtection="1">
      <alignment horizontal="left"/>
      <protection hidden="1"/>
    </xf>
    <xf numFmtId="2" fontId="5" fillId="6" borderId="13" xfId="0" applyNumberFormat="1" applyFont="1" applyFill="1" applyBorder="1" applyAlignment="1" applyProtection="1">
      <alignment horizontal="left"/>
      <protection hidden="1"/>
    </xf>
    <xf numFmtId="0" fontId="6" fillId="6" borderId="13" xfId="0" applyFont="1" applyFill="1" applyBorder="1" applyAlignment="1" applyProtection="1">
      <alignment horizontal="left"/>
      <protection hidden="1"/>
    </xf>
    <xf numFmtId="0" fontId="6" fillId="6" borderId="14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0" fillId="0" borderId="0" xfId="0" applyAlignment="1" applyProtection="1">
      <protection hidden="1"/>
    </xf>
    <xf numFmtId="0" fontId="4" fillId="5" borderId="5" xfId="0" applyFont="1" applyFill="1" applyBorder="1" applyAlignment="1" applyProtection="1">
      <alignment horizontal="center" vertical="center" textRotation="90" wrapText="1"/>
      <protection hidden="1"/>
    </xf>
    <xf numFmtId="0" fontId="4" fillId="5" borderId="6" xfId="0" applyFont="1" applyFill="1" applyBorder="1" applyAlignment="1" applyProtection="1">
      <alignment horizontal="center" vertical="center" textRotation="90" wrapText="1"/>
      <protection hidden="1"/>
    </xf>
    <xf numFmtId="0" fontId="4" fillId="5" borderId="2" xfId="0" applyFont="1" applyFill="1" applyBorder="1" applyAlignment="1" applyProtection="1">
      <alignment horizontal="center" vertical="center" textRotation="90" wrapText="1"/>
      <protection hidden="1"/>
    </xf>
    <xf numFmtId="0" fontId="4" fillId="7" borderId="5" xfId="0" applyFont="1" applyFill="1" applyBorder="1" applyAlignment="1" applyProtection="1">
      <alignment horizontal="center" vertical="center" textRotation="90" wrapText="1"/>
      <protection hidden="1"/>
    </xf>
    <xf numFmtId="0" fontId="4" fillId="7" borderId="6" xfId="0" applyFont="1" applyFill="1" applyBorder="1" applyAlignment="1" applyProtection="1">
      <alignment horizontal="center" vertical="center" textRotation="90" wrapText="1"/>
      <protection hidden="1"/>
    </xf>
    <xf numFmtId="0" fontId="4" fillId="7" borderId="2" xfId="0" applyFont="1" applyFill="1" applyBorder="1" applyAlignment="1" applyProtection="1">
      <alignment horizontal="center" vertical="center" textRotation="90" wrapText="1"/>
      <protection hidden="1"/>
    </xf>
    <xf numFmtId="0" fontId="4" fillId="4" borderId="5" xfId="0" applyFont="1" applyFill="1" applyBorder="1" applyAlignment="1" applyProtection="1">
      <alignment horizontal="center" vertical="center" textRotation="90" wrapText="1"/>
      <protection hidden="1"/>
    </xf>
    <xf numFmtId="0" fontId="4" fillId="4" borderId="6" xfId="0" applyFont="1" applyFill="1" applyBorder="1" applyAlignment="1" applyProtection="1">
      <alignment horizontal="center" vertical="center" textRotation="90" wrapText="1"/>
      <protection hidden="1"/>
    </xf>
    <xf numFmtId="0" fontId="4" fillId="4" borderId="2" xfId="0" applyFont="1" applyFill="1" applyBorder="1" applyAlignment="1" applyProtection="1">
      <alignment horizontal="center" vertical="center" textRotation="90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8" fillId="6" borderId="7" xfId="0" applyFont="1" applyFill="1" applyBorder="1" applyAlignment="1" applyProtection="1">
      <alignment horizontal="left"/>
      <protection hidden="1"/>
    </xf>
    <xf numFmtId="0" fontId="8" fillId="6" borderId="8" xfId="0" applyFont="1" applyFill="1" applyBorder="1" applyAlignment="1" applyProtection="1">
      <alignment horizontal="left"/>
      <protection hidden="1"/>
    </xf>
    <xf numFmtId="0" fontId="5" fillId="6" borderId="10" xfId="0" applyFont="1" applyFill="1" applyBorder="1" applyAlignment="1" applyProtection="1">
      <alignment horizontal="left"/>
      <protection hidden="1"/>
    </xf>
    <xf numFmtId="0" fontId="5" fillId="6" borderId="0" xfId="0" applyFont="1" applyFill="1" applyBorder="1" applyAlignment="1" applyProtection="1">
      <alignment horizontal="left"/>
      <protection hidden="1"/>
    </xf>
    <xf numFmtId="0" fontId="5" fillId="6" borderId="12" xfId="0" applyFont="1" applyFill="1" applyBorder="1" applyAlignment="1" applyProtection="1">
      <alignment horizontal="left"/>
      <protection hidden="1"/>
    </xf>
    <xf numFmtId="0" fontId="5" fillId="6" borderId="13" xfId="0" applyFont="1" applyFill="1" applyBorder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2"/>
  <sheetViews>
    <sheetView tabSelected="1" topLeftCell="A46" zoomScale="132" zoomScaleNormal="132" workbookViewId="0">
      <selection activeCell="A7" sqref="A7:J7"/>
    </sheetView>
  </sheetViews>
  <sheetFormatPr defaultColWidth="8.90625" defaultRowHeight="12.5" x14ac:dyDescent="0.25"/>
  <cols>
    <col min="1" max="1" width="7.453125" style="1" customWidth="1"/>
    <col min="2" max="2" width="22.08984375" style="12" customWidth="1"/>
    <col min="3" max="3" width="10.36328125" style="1" customWidth="1"/>
    <col min="4" max="4" width="12.1796875" style="1" customWidth="1"/>
    <col min="5" max="5" width="13.90625" style="1" customWidth="1"/>
    <col min="6" max="6" width="16.08984375" style="1" customWidth="1"/>
    <col min="7" max="7" width="14.36328125" style="1" customWidth="1"/>
    <col min="8" max="9" width="8.90625" style="1"/>
    <col min="10" max="10" width="18.1796875" style="1" customWidth="1"/>
    <col min="11" max="11" width="10.1796875" style="1" customWidth="1"/>
    <col min="12" max="16384" width="8.90625" style="1"/>
  </cols>
  <sheetData>
    <row r="1" spans="1:11" ht="18" x14ac:dyDescent="0.4">
      <c r="A1" s="56" t="s">
        <v>61</v>
      </c>
      <c r="B1" s="56"/>
    </row>
    <row r="3" spans="1:11" s="2" customFormat="1" ht="15.5" x14ac:dyDescent="0.35">
      <c r="A3" s="2" t="s">
        <v>63</v>
      </c>
      <c r="B3" s="29"/>
      <c r="D3" s="2" t="s">
        <v>64</v>
      </c>
      <c r="E3" s="29"/>
    </row>
    <row r="5" spans="1:11" s="4" customFormat="1" ht="13" x14ac:dyDescent="0.3">
      <c r="A5" s="55" t="s">
        <v>65</v>
      </c>
      <c r="B5" s="55"/>
      <c r="C5" s="55"/>
      <c r="D5" s="55"/>
      <c r="E5" s="55"/>
      <c r="F5" s="55"/>
      <c r="G5" s="55"/>
      <c r="H5" s="55"/>
      <c r="I5" s="55"/>
      <c r="J5" s="55"/>
      <c r="K5" s="3"/>
    </row>
    <row r="6" spans="1:11" s="4" customFormat="1" ht="13" x14ac:dyDescent="0.3">
      <c r="A6" s="55" t="s">
        <v>71</v>
      </c>
      <c r="B6" s="55"/>
      <c r="C6" s="55"/>
      <c r="D6" s="55"/>
      <c r="E6" s="55"/>
      <c r="F6" s="55"/>
      <c r="G6" s="55"/>
      <c r="H6" s="55"/>
      <c r="I6" s="55"/>
      <c r="J6" s="55"/>
      <c r="K6" s="3"/>
    </row>
    <row r="7" spans="1:11" s="4" customFormat="1" ht="13" x14ac:dyDescent="0.3">
      <c r="A7" s="55" t="s">
        <v>72</v>
      </c>
      <c r="B7" s="55"/>
      <c r="C7" s="55"/>
      <c r="D7" s="55"/>
      <c r="E7" s="55"/>
      <c r="F7" s="55"/>
      <c r="G7" s="55"/>
      <c r="H7" s="55"/>
      <c r="I7" s="55"/>
      <c r="J7" s="55"/>
      <c r="K7" s="3"/>
    </row>
    <row r="8" spans="1:11" s="4" customFormat="1" ht="13" x14ac:dyDescent="0.3">
      <c r="A8" s="55" t="s">
        <v>76</v>
      </c>
      <c r="B8" s="55"/>
      <c r="C8" s="55"/>
      <c r="D8" s="55"/>
      <c r="E8" s="55"/>
      <c r="F8" s="55"/>
      <c r="G8" s="55"/>
      <c r="H8" s="55"/>
      <c r="I8" s="55"/>
      <c r="J8" s="55"/>
      <c r="K8" s="5"/>
    </row>
    <row r="9" spans="1:11" s="4" customFormat="1" ht="13" x14ac:dyDescent="0.3">
      <c r="A9" s="55" t="s">
        <v>77</v>
      </c>
      <c r="B9" s="55"/>
      <c r="C9" s="55"/>
      <c r="D9" s="55"/>
      <c r="E9" s="55"/>
      <c r="F9" s="55"/>
      <c r="G9" s="55"/>
      <c r="H9" s="55"/>
      <c r="I9" s="55"/>
      <c r="J9" s="55"/>
      <c r="K9" s="5"/>
    </row>
    <row r="10" spans="1:11" s="4" customFormat="1" ht="13" x14ac:dyDescent="0.3">
      <c r="A10" s="32" t="s">
        <v>73</v>
      </c>
      <c r="B10" s="32"/>
      <c r="C10" s="32"/>
      <c r="D10" s="32"/>
      <c r="E10" s="32"/>
      <c r="F10" s="32"/>
      <c r="G10" s="32"/>
      <c r="H10" s="32"/>
      <c r="I10" s="32"/>
      <c r="J10" s="32"/>
      <c r="K10" s="5"/>
    </row>
    <row r="11" spans="1:11" s="4" customFormat="1" ht="13" x14ac:dyDescent="0.3">
      <c r="A11" s="32" t="s">
        <v>74</v>
      </c>
      <c r="B11" s="32"/>
      <c r="C11" s="32"/>
      <c r="D11" s="32"/>
      <c r="E11" s="32"/>
      <c r="F11" s="32"/>
      <c r="G11" s="32"/>
      <c r="H11" s="32"/>
      <c r="I11" s="32"/>
      <c r="J11" s="32"/>
      <c r="K11" s="5"/>
    </row>
    <row r="12" spans="1:11" s="4" customFormat="1" ht="13" x14ac:dyDescent="0.3">
      <c r="A12" s="32" t="s">
        <v>75</v>
      </c>
      <c r="B12" s="32"/>
      <c r="C12" s="32"/>
      <c r="D12" s="32"/>
      <c r="E12" s="32"/>
      <c r="F12" s="32"/>
      <c r="G12" s="32"/>
      <c r="H12" s="32"/>
      <c r="I12" s="32"/>
      <c r="J12" s="32"/>
      <c r="K12" s="5"/>
    </row>
    <row r="13" spans="1:11" s="4" customFormat="1" ht="13" x14ac:dyDescent="0.3">
      <c r="A13" s="55" t="s">
        <v>78</v>
      </c>
      <c r="B13" s="55"/>
      <c r="C13" s="55"/>
      <c r="D13" s="55"/>
      <c r="E13" s="55"/>
      <c r="F13" s="55"/>
      <c r="G13" s="55"/>
      <c r="H13" s="55"/>
      <c r="I13" s="55"/>
      <c r="J13" s="55"/>
      <c r="K13" s="5"/>
    </row>
    <row r="14" spans="1:11" s="4" customFormat="1" ht="13" x14ac:dyDescent="0.3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"/>
    </row>
    <row r="15" spans="1:11" s="4" customFormat="1" ht="13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s="4" customFormat="1" ht="13.5" thickBot="1" x14ac:dyDescent="0.35">
      <c r="A16" s="6"/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2" s="4" customFormat="1" ht="18" x14ac:dyDescent="0.4">
      <c r="A17" s="57" t="s">
        <v>62</v>
      </c>
      <c r="B17" s="58"/>
      <c r="C17" s="33"/>
      <c r="D17" s="34"/>
      <c r="E17" s="34"/>
      <c r="F17" s="34"/>
      <c r="G17" s="35"/>
      <c r="H17" s="6"/>
      <c r="I17" s="6"/>
      <c r="J17" s="6"/>
      <c r="K17" s="5"/>
    </row>
    <row r="18" spans="1:12" s="4" customFormat="1" ht="18" x14ac:dyDescent="0.4">
      <c r="A18" s="59" t="s">
        <v>67</v>
      </c>
      <c r="B18" s="60"/>
      <c r="C18" s="36" t="e">
        <f>G65/D65</f>
        <v>#DIV/0!</v>
      </c>
      <c r="D18" s="37"/>
      <c r="E18" s="38" t="s">
        <v>63</v>
      </c>
      <c r="F18" s="38">
        <f>$B$3</f>
        <v>0</v>
      </c>
      <c r="G18" s="39"/>
      <c r="H18" s="6"/>
      <c r="I18" s="6"/>
      <c r="J18" s="6"/>
      <c r="K18" s="5"/>
    </row>
    <row r="19" spans="1:12" s="4" customFormat="1" ht="18" x14ac:dyDescent="0.4">
      <c r="A19" s="59" t="s">
        <v>68</v>
      </c>
      <c r="B19" s="60"/>
      <c r="C19" s="36" t="e">
        <f>SUM(G25:G32)/SUM(D25:D32)</f>
        <v>#DIV/0!</v>
      </c>
      <c r="D19" s="37"/>
      <c r="E19" s="38" t="s">
        <v>64</v>
      </c>
      <c r="F19" s="38">
        <f>$E$3</f>
        <v>0</v>
      </c>
      <c r="G19" s="39"/>
      <c r="H19" s="6"/>
      <c r="I19" s="6"/>
      <c r="J19" s="6"/>
      <c r="K19" s="5"/>
    </row>
    <row r="20" spans="1:12" s="4" customFormat="1" ht="18" x14ac:dyDescent="0.4">
      <c r="A20" s="59" t="s">
        <v>69</v>
      </c>
      <c r="B20" s="60"/>
      <c r="C20" s="36" t="e">
        <f>SUM(G33:G59)/SUM(D33:D59)</f>
        <v>#DIV/0!</v>
      </c>
      <c r="D20" s="37"/>
      <c r="E20" s="37"/>
      <c r="F20" s="37"/>
      <c r="G20" s="39"/>
      <c r="H20" s="6"/>
      <c r="I20" s="6"/>
      <c r="J20" s="6"/>
      <c r="K20" s="5"/>
    </row>
    <row r="21" spans="1:12" s="7" customFormat="1" ht="18.5" thickBot="1" x14ac:dyDescent="0.45">
      <c r="A21" s="61" t="s">
        <v>70</v>
      </c>
      <c r="B21" s="62"/>
      <c r="C21" s="40" t="e">
        <f>SUM(G60:G64)/SUM(D60:D64)</f>
        <v>#DIV/0!</v>
      </c>
      <c r="D21" s="41"/>
      <c r="E21" s="41"/>
      <c r="F21" s="41"/>
      <c r="G21" s="42"/>
      <c r="H21" s="6"/>
      <c r="I21" s="6"/>
      <c r="J21" s="6"/>
      <c r="K21" s="5"/>
      <c r="L21" s="4"/>
    </row>
    <row r="22" spans="1:12" s="7" customFormat="1" ht="14" x14ac:dyDescent="0.3">
      <c r="A22" s="8"/>
      <c r="B22" s="8"/>
      <c r="C22" s="9"/>
      <c r="D22" s="10"/>
      <c r="E22" s="10"/>
      <c r="F22" s="10"/>
      <c r="G22" s="10"/>
      <c r="H22" s="10"/>
      <c r="I22" s="10"/>
      <c r="J22" s="10"/>
      <c r="K22" s="11"/>
    </row>
    <row r="23" spans="1:12" x14ac:dyDescent="0.25">
      <c r="C23" s="4"/>
      <c r="D23" s="4"/>
      <c r="E23" s="4"/>
      <c r="F23" s="4"/>
      <c r="G23" s="4"/>
    </row>
    <row r="24" spans="1:12" ht="24.65" customHeight="1" x14ac:dyDescent="0.25">
      <c r="A24" s="13" t="s">
        <v>43</v>
      </c>
      <c r="B24" s="13" t="s">
        <v>39</v>
      </c>
      <c r="C24" s="13" t="s">
        <v>41</v>
      </c>
      <c r="D24" s="14" t="s">
        <v>4</v>
      </c>
      <c r="E24" s="13" t="s">
        <v>37</v>
      </c>
      <c r="F24" s="13" t="s">
        <v>42</v>
      </c>
      <c r="G24" s="13" t="s">
        <v>60</v>
      </c>
    </row>
    <row r="25" spans="1:12" ht="14" x14ac:dyDescent="0.3">
      <c r="A25" s="46" t="s">
        <v>66</v>
      </c>
      <c r="B25" s="15" t="s">
        <v>40</v>
      </c>
      <c r="C25" s="15">
        <v>4</v>
      </c>
      <c r="D25" s="16" t="str">
        <f t="shared" ref="D25:D64" si="0">IF(ISTEXT(E25),C25,"0")</f>
        <v>0</v>
      </c>
      <c r="E25" s="30"/>
      <c r="F25" s="30"/>
      <c r="G25" s="17" t="str">
        <f>IF(ISTEXT(E25),D25*VLOOKUP(E25,C70:D82,2,FALSE),"0")</f>
        <v>0</v>
      </c>
    </row>
    <row r="26" spans="1:12" ht="14" x14ac:dyDescent="0.3">
      <c r="A26" s="47"/>
      <c r="B26" s="15" t="s">
        <v>44</v>
      </c>
      <c r="C26" s="15">
        <v>4</v>
      </c>
      <c r="D26" s="16" t="str">
        <f t="shared" si="0"/>
        <v>0</v>
      </c>
      <c r="E26" s="30"/>
      <c r="F26" s="30"/>
      <c r="G26" s="17" t="str">
        <f>IF(ISTEXT(E26),D26*VLOOKUP(E26,C70:D82,2,FALSE),"0")</f>
        <v>0</v>
      </c>
    </row>
    <row r="27" spans="1:12" ht="14" x14ac:dyDescent="0.3">
      <c r="A27" s="47"/>
      <c r="B27" s="15" t="s">
        <v>45</v>
      </c>
      <c r="C27" s="15">
        <v>4</v>
      </c>
      <c r="D27" s="16" t="str">
        <f t="shared" si="0"/>
        <v>0</v>
      </c>
      <c r="E27" s="30"/>
      <c r="F27" s="30"/>
      <c r="G27" s="17" t="str">
        <f>IF(ISTEXT(E27),D27*VLOOKUP(E27,C70:D82,2,FALSE),"0")</f>
        <v>0</v>
      </c>
    </row>
    <row r="28" spans="1:12" ht="14" x14ac:dyDescent="0.3">
      <c r="A28" s="47"/>
      <c r="B28" s="15" t="s">
        <v>46</v>
      </c>
      <c r="C28" s="15">
        <v>3</v>
      </c>
      <c r="D28" s="16" t="str">
        <f t="shared" si="0"/>
        <v>0</v>
      </c>
      <c r="E28" s="30"/>
      <c r="F28" s="30"/>
      <c r="G28" s="17" t="str">
        <f>IF(ISTEXT(E28),D28*VLOOKUP(E28,C70:D82,2,FALSE),"0")</f>
        <v>0</v>
      </c>
    </row>
    <row r="29" spans="1:12" ht="14" x14ac:dyDescent="0.3">
      <c r="A29" s="47"/>
      <c r="B29" s="15" t="s">
        <v>47</v>
      </c>
      <c r="C29" s="15">
        <v>3</v>
      </c>
      <c r="D29" s="16" t="str">
        <f t="shared" si="0"/>
        <v>0</v>
      </c>
      <c r="E29" s="30"/>
      <c r="F29" s="30"/>
      <c r="G29" s="17" t="str">
        <f>IF(ISTEXT(E29),D29*VLOOKUP(E29,C70:D82,2,FALSE),"0")</f>
        <v>0</v>
      </c>
    </row>
    <row r="30" spans="1:12" ht="14" x14ac:dyDescent="0.3">
      <c r="A30" s="47"/>
      <c r="B30" s="15" t="s">
        <v>48</v>
      </c>
      <c r="C30" s="15">
        <v>4</v>
      </c>
      <c r="D30" s="16" t="str">
        <f t="shared" si="0"/>
        <v>0</v>
      </c>
      <c r="E30" s="30"/>
      <c r="F30" s="30"/>
      <c r="G30" s="17" t="str">
        <f>IF(ISTEXT(E30),D30*VLOOKUP(E30,C70:D82,2,FALSE),"0")</f>
        <v>0</v>
      </c>
    </row>
    <row r="31" spans="1:12" ht="14" x14ac:dyDescent="0.3">
      <c r="A31" s="47"/>
      <c r="B31" s="15" t="s">
        <v>49</v>
      </c>
      <c r="C31" s="15">
        <v>5</v>
      </c>
      <c r="D31" s="16" t="str">
        <f t="shared" si="0"/>
        <v>0</v>
      </c>
      <c r="E31" s="30"/>
      <c r="F31" s="30"/>
      <c r="G31" s="17" t="str">
        <f>IF(ISTEXT(E31),D31*VLOOKUP(E31,C70:D82,2,FALSE),"0")</f>
        <v>0</v>
      </c>
    </row>
    <row r="32" spans="1:12" ht="14" x14ac:dyDescent="0.3">
      <c r="A32" s="48"/>
      <c r="B32" s="15" t="s">
        <v>50</v>
      </c>
      <c r="C32" s="15">
        <v>5</v>
      </c>
      <c r="D32" s="16" t="str">
        <f t="shared" si="0"/>
        <v>0</v>
      </c>
      <c r="E32" s="30"/>
      <c r="F32" s="30"/>
      <c r="G32" s="17" t="str">
        <f>IF(ISTEXT(E32),D32*VLOOKUP(E32,C70:D82,2,FALSE),"0")</f>
        <v>0</v>
      </c>
    </row>
    <row r="33" spans="1:11" ht="13.75" customHeight="1" x14ac:dyDescent="0.3">
      <c r="A33" s="52" t="s">
        <v>53</v>
      </c>
      <c r="B33" s="18" t="s">
        <v>51</v>
      </c>
      <c r="C33" s="18">
        <v>4</v>
      </c>
      <c r="D33" s="16" t="str">
        <f t="shared" si="0"/>
        <v>0</v>
      </c>
      <c r="E33" s="30"/>
      <c r="F33" s="30"/>
      <c r="G33" s="17" t="str">
        <f>IF(ISTEXT(E33),D33*VLOOKUP(E33,C70:D82,2,FALSE),"0")</f>
        <v>0</v>
      </c>
    </row>
    <row r="34" spans="1:11" ht="14" x14ac:dyDescent="0.3">
      <c r="A34" s="53"/>
      <c r="B34" s="18" t="s">
        <v>52</v>
      </c>
      <c r="C34" s="18">
        <v>4</v>
      </c>
      <c r="D34" s="16" t="str">
        <f t="shared" si="0"/>
        <v>0</v>
      </c>
      <c r="E34" s="30"/>
      <c r="F34" s="30"/>
      <c r="G34" s="17" t="str">
        <f>IF(ISTEXT(E34),D34*VLOOKUP(E34,C70:D82,2,FALSE),"0")</f>
        <v>0</v>
      </c>
    </row>
    <row r="35" spans="1:11" ht="14" x14ac:dyDescent="0.3">
      <c r="A35" s="53"/>
      <c r="B35" s="18" t="s">
        <v>21</v>
      </c>
      <c r="C35" s="18">
        <v>2</v>
      </c>
      <c r="D35" s="16" t="str">
        <f t="shared" si="0"/>
        <v>0</v>
      </c>
      <c r="E35" s="30"/>
      <c r="F35" s="30"/>
      <c r="G35" s="17" t="str">
        <f>IF(ISTEXT(E35),D35*VLOOKUP(E35,C70:D82,2,FALSE),"0")</f>
        <v>0</v>
      </c>
    </row>
    <row r="36" spans="1:11" ht="14" x14ac:dyDescent="0.3">
      <c r="A36" s="53"/>
      <c r="B36" s="18" t="s">
        <v>0</v>
      </c>
      <c r="C36" s="18">
        <v>3</v>
      </c>
      <c r="D36" s="16" t="str">
        <f t="shared" si="0"/>
        <v>0</v>
      </c>
      <c r="E36" s="30"/>
      <c r="F36" s="31"/>
      <c r="G36" s="17" t="str">
        <f>IF(ISTEXT(E36),D36*VLOOKUP(E36,C70:D82,2,FALSE),"0")</f>
        <v>0</v>
      </c>
    </row>
    <row r="37" spans="1:11" ht="14" x14ac:dyDescent="0.3">
      <c r="A37" s="53"/>
      <c r="B37" s="18" t="s">
        <v>19</v>
      </c>
      <c r="C37" s="18">
        <v>2</v>
      </c>
      <c r="D37" s="16" t="str">
        <f t="shared" si="0"/>
        <v>0</v>
      </c>
      <c r="E37" s="30"/>
      <c r="F37" s="31"/>
      <c r="G37" s="17" t="str">
        <f>IF(ISTEXT(E37),D37*VLOOKUP(E37,C70:D82,2,FALSE),"0")</f>
        <v>0</v>
      </c>
    </row>
    <row r="38" spans="1:11" ht="14" x14ac:dyDescent="0.3">
      <c r="A38" s="53"/>
      <c r="B38" s="18" t="s">
        <v>1</v>
      </c>
      <c r="C38" s="18">
        <v>3</v>
      </c>
      <c r="D38" s="16" t="str">
        <f t="shared" si="0"/>
        <v>0</v>
      </c>
      <c r="E38" s="30"/>
      <c r="F38" s="31"/>
      <c r="G38" s="17" t="str">
        <f>IF(ISTEXT(E38),D38*VLOOKUP(E38,C70:D82,2,FALSE),"0")</f>
        <v>0</v>
      </c>
    </row>
    <row r="39" spans="1:11" ht="14" x14ac:dyDescent="0.3">
      <c r="A39" s="53"/>
      <c r="B39" s="18" t="s">
        <v>20</v>
      </c>
      <c r="C39" s="18">
        <v>3</v>
      </c>
      <c r="D39" s="16" t="str">
        <f t="shared" si="0"/>
        <v>0</v>
      </c>
      <c r="E39" s="30"/>
      <c r="F39" s="31"/>
      <c r="G39" s="17" t="str">
        <f>IF(ISTEXT(E39),D39*VLOOKUP(E39,C70:D82,2,FALSE),"0")</f>
        <v>0</v>
      </c>
    </row>
    <row r="40" spans="1:11" ht="14" x14ac:dyDescent="0.3">
      <c r="A40" s="53"/>
      <c r="B40" s="19" t="s">
        <v>22</v>
      </c>
      <c r="C40" s="19">
        <v>3</v>
      </c>
      <c r="D40" s="16" t="str">
        <f t="shared" si="0"/>
        <v>0</v>
      </c>
      <c r="E40" s="30"/>
      <c r="F40" s="30"/>
      <c r="G40" s="17" t="str">
        <f>IF(ISTEXT(E40),D40*VLOOKUP(E40,C70:D82,2,FALSE),"0")</f>
        <v>0</v>
      </c>
    </row>
    <row r="41" spans="1:11" ht="14" x14ac:dyDescent="0.3">
      <c r="A41" s="53"/>
      <c r="B41" s="18" t="s">
        <v>23</v>
      </c>
      <c r="C41" s="18">
        <v>3</v>
      </c>
      <c r="D41" s="16" t="str">
        <f t="shared" si="0"/>
        <v>0</v>
      </c>
      <c r="E41" s="30"/>
      <c r="F41" s="31"/>
      <c r="G41" s="17" t="str">
        <f>IF(ISTEXT(E41),D41*VLOOKUP(E41,C70:D82,2,FALSE),"0")</f>
        <v>0</v>
      </c>
    </row>
    <row r="42" spans="1:11" ht="14" x14ac:dyDescent="0.3">
      <c r="A42" s="53"/>
      <c r="B42" s="18" t="s">
        <v>26</v>
      </c>
      <c r="C42" s="18">
        <v>2</v>
      </c>
      <c r="D42" s="16" t="str">
        <f t="shared" si="0"/>
        <v>0</v>
      </c>
      <c r="E42" s="30"/>
      <c r="F42" s="31"/>
      <c r="G42" s="17" t="str">
        <f>IF(ISTEXT(E42),D42*VLOOKUP(E42,C70:D82,2,FALSE),"0")</f>
        <v>0</v>
      </c>
    </row>
    <row r="43" spans="1:11" ht="14" x14ac:dyDescent="0.3">
      <c r="A43" s="53"/>
      <c r="B43" s="18" t="s">
        <v>27</v>
      </c>
      <c r="C43" s="18">
        <v>3</v>
      </c>
      <c r="D43" s="16" t="str">
        <f t="shared" si="0"/>
        <v>0</v>
      </c>
      <c r="E43" s="30"/>
      <c r="F43" s="31"/>
      <c r="G43" s="17" t="str">
        <f>IF(ISTEXT(E43),D43*VLOOKUP(E43,C70:D82,2,FALSE),"0")</f>
        <v>0</v>
      </c>
      <c r="H43" s="20"/>
      <c r="I43" s="21"/>
      <c r="J43" s="21"/>
      <c r="K43" s="21"/>
    </row>
    <row r="44" spans="1:11" ht="14" x14ac:dyDescent="0.3">
      <c r="A44" s="53"/>
      <c r="B44" s="18" t="s">
        <v>29</v>
      </c>
      <c r="C44" s="18">
        <v>2</v>
      </c>
      <c r="D44" s="16" t="str">
        <f t="shared" si="0"/>
        <v>0</v>
      </c>
      <c r="E44" s="30"/>
      <c r="F44" s="31"/>
      <c r="G44" s="17" t="str">
        <f>IF(ISTEXT(E44),D44*VLOOKUP(E44,C70:D82,2,FALSE),"0")</f>
        <v>0</v>
      </c>
      <c r="H44" s="20"/>
      <c r="I44" s="20"/>
      <c r="J44" s="20"/>
      <c r="K44" s="20"/>
    </row>
    <row r="45" spans="1:11" ht="14" x14ac:dyDescent="0.3">
      <c r="A45" s="53"/>
      <c r="B45" s="18" t="s">
        <v>28</v>
      </c>
      <c r="C45" s="18">
        <v>1</v>
      </c>
      <c r="D45" s="16" t="str">
        <f t="shared" si="0"/>
        <v>0</v>
      </c>
      <c r="E45" s="30"/>
      <c r="F45" s="31"/>
      <c r="G45" s="17" t="str">
        <f>IF(ISTEXT(E45),D45*VLOOKUP(E45,C70:D82,2,FALSE),"0")</f>
        <v>0</v>
      </c>
      <c r="H45" s="20"/>
      <c r="I45" s="21"/>
      <c r="J45" s="21"/>
      <c r="K45" s="21"/>
    </row>
    <row r="46" spans="1:11" ht="14" x14ac:dyDescent="0.3">
      <c r="A46" s="53"/>
      <c r="B46" s="18" t="s">
        <v>38</v>
      </c>
      <c r="C46" s="18">
        <v>3</v>
      </c>
      <c r="D46" s="16" t="str">
        <f t="shared" si="0"/>
        <v>0</v>
      </c>
      <c r="E46" s="30"/>
      <c r="F46" s="31"/>
      <c r="G46" s="17" t="str">
        <f>IF(ISTEXT(E46),D46*VLOOKUP(E46,C70:D82,2,FALSE),"0")</f>
        <v>0</v>
      </c>
    </row>
    <row r="47" spans="1:11" ht="14" x14ac:dyDescent="0.3">
      <c r="A47" s="53"/>
      <c r="B47" s="18" t="s">
        <v>30</v>
      </c>
      <c r="C47" s="18">
        <v>1</v>
      </c>
      <c r="D47" s="16" t="str">
        <f t="shared" si="0"/>
        <v>0</v>
      </c>
      <c r="E47" s="30"/>
      <c r="F47" s="30"/>
      <c r="G47" s="17" t="str">
        <f>IF(ISTEXT(E47),D47*VLOOKUP(E47,C70:D82,2,FALSE),"0")</f>
        <v>0</v>
      </c>
    </row>
    <row r="48" spans="1:11" ht="14" x14ac:dyDescent="0.3">
      <c r="A48" s="53"/>
      <c r="B48" s="18" t="s">
        <v>31</v>
      </c>
      <c r="C48" s="18">
        <v>3</v>
      </c>
      <c r="D48" s="16" t="str">
        <f t="shared" si="0"/>
        <v>0</v>
      </c>
      <c r="E48" s="30"/>
      <c r="F48" s="31"/>
      <c r="G48" s="17" t="str">
        <f>IF(ISTEXT(E48),D48*VLOOKUP(E48,C70:D82,2,FALSE),"0")</f>
        <v>0</v>
      </c>
    </row>
    <row r="49" spans="1:11" ht="14" x14ac:dyDescent="0.3">
      <c r="A49" s="53"/>
      <c r="B49" s="18" t="s">
        <v>34</v>
      </c>
      <c r="C49" s="18">
        <v>1</v>
      </c>
      <c r="D49" s="16" t="str">
        <f t="shared" si="0"/>
        <v>0</v>
      </c>
      <c r="E49" s="30"/>
      <c r="F49" s="31"/>
      <c r="G49" s="17" t="str">
        <f>IF(ISTEXT(E49),D49*VLOOKUP(E49,C70:D82,2,FALSE),"0")</f>
        <v>0</v>
      </c>
    </row>
    <row r="50" spans="1:11" ht="14" x14ac:dyDescent="0.3">
      <c r="A50" s="53"/>
      <c r="B50" s="19" t="s">
        <v>25</v>
      </c>
      <c r="C50" s="18">
        <v>3</v>
      </c>
      <c r="D50" s="16" t="str">
        <f t="shared" si="0"/>
        <v>0</v>
      </c>
      <c r="E50" s="30"/>
      <c r="F50" s="31"/>
      <c r="G50" s="17" t="str">
        <f>IF(ISTEXT(E50),D50*VLOOKUP(E50,C70:D82,2,FALSE),"0")</f>
        <v>0</v>
      </c>
    </row>
    <row r="51" spans="1:11" ht="14" x14ac:dyDescent="0.3">
      <c r="A51" s="53"/>
      <c r="B51" s="19" t="s">
        <v>32</v>
      </c>
      <c r="C51" s="18">
        <v>3</v>
      </c>
      <c r="D51" s="16" t="str">
        <f t="shared" si="0"/>
        <v>0</v>
      </c>
      <c r="E51" s="30"/>
      <c r="F51" s="31"/>
      <c r="G51" s="17" t="str">
        <f>IF(ISTEXT(E51),D51*VLOOKUP(E51,C70:D82,2,FALSE),"0")</f>
        <v>0</v>
      </c>
    </row>
    <row r="52" spans="1:11" ht="14" x14ac:dyDescent="0.3">
      <c r="A52" s="53"/>
      <c r="B52" s="18" t="s">
        <v>24</v>
      </c>
      <c r="C52" s="19">
        <v>3</v>
      </c>
      <c r="D52" s="16" t="str">
        <f t="shared" si="0"/>
        <v>0</v>
      </c>
      <c r="E52" s="30"/>
      <c r="F52" s="30"/>
      <c r="G52" s="17" t="str">
        <f>IF(ISTEXT(E52),D52*VLOOKUP(E52,C70:D82,2,FALSE),"0")</f>
        <v>0</v>
      </c>
    </row>
    <row r="53" spans="1:11" ht="14" x14ac:dyDescent="0.3">
      <c r="A53" s="53"/>
      <c r="B53" s="18" t="s">
        <v>33</v>
      </c>
      <c r="C53" s="18">
        <v>3</v>
      </c>
      <c r="D53" s="16" t="str">
        <f t="shared" si="0"/>
        <v>0</v>
      </c>
      <c r="E53" s="30"/>
      <c r="F53" s="31"/>
      <c r="G53" s="17" t="str">
        <f>IF(ISTEXT(E53),D53*VLOOKUP(E53,C70:D82,2,FALSE),"0")</f>
        <v>0</v>
      </c>
    </row>
    <row r="54" spans="1:11" ht="14" x14ac:dyDescent="0.3">
      <c r="A54" s="53"/>
      <c r="B54" s="19" t="s">
        <v>35</v>
      </c>
      <c r="C54" s="18">
        <v>3</v>
      </c>
      <c r="D54" s="16" t="str">
        <f t="shared" si="0"/>
        <v>0</v>
      </c>
      <c r="E54" s="30"/>
      <c r="F54" s="31"/>
      <c r="G54" s="17" t="str">
        <f>IF(ISTEXT(E54),D54*VLOOKUP(E54,C70:D82,2,FALSE),"0")</f>
        <v>0</v>
      </c>
    </row>
    <row r="55" spans="1:11" ht="14" x14ac:dyDescent="0.3">
      <c r="A55" s="53"/>
      <c r="B55" s="18" t="s">
        <v>36</v>
      </c>
      <c r="C55" s="19">
        <v>3</v>
      </c>
      <c r="D55" s="16" t="str">
        <f t="shared" si="0"/>
        <v>0</v>
      </c>
      <c r="E55" s="30"/>
      <c r="F55" s="31"/>
      <c r="G55" s="17" t="str">
        <f>IF(ISTEXT(E55),D55*VLOOKUP(E55,C70:D82,2,FALSE),"0")</f>
        <v>0</v>
      </c>
      <c r="H55" s="44"/>
      <c r="I55" s="45"/>
      <c r="J55" s="45"/>
      <c r="K55" s="45"/>
    </row>
    <row r="56" spans="1:11" ht="14" x14ac:dyDescent="0.3">
      <c r="A56" s="53"/>
      <c r="B56" s="31" t="s">
        <v>81</v>
      </c>
      <c r="C56" s="18">
        <v>3</v>
      </c>
      <c r="D56" s="16" t="str">
        <f t="shared" si="0"/>
        <v>0</v>
      </c>
      <c r="E56" s="30"/>
      <c r="F56" s="31"/>
      <c r="G56" s="17" t="str">
        <f>IF(ISTEXT(E56),D56*VLOOKUP(E56,C70:D82,2,FALSE),"0")</f>
        <v>0</v>
      </c>
    </row>
    <row r="57" spans="1:11" ht="14" x14ac:dyDescent="0.3">
      <c r="A57" s="53"/>
      <c r="B57" s="31" t="s">
        <v>55</v>
      </c>
      <c r="C57" s="18">
        <v>3</v>
      </c>
      <c r="D57" s="16" t="str">
        <f t="shared" si="0"/>
        <v>0</v>
      </c>
      <c r="E57" s="30"/>
      <c r="F57" s="31"/>
      <c r="G57" s="17" t="str">
        <f>IF(ISTEXT(E57),D57*VLOOKUP(E57,C70:D82,2,FALSE),"0")</f>
        <v>0</v>
      </c>
      <c r="H57" s="44"/>
      <c r="I57" s="45"/>
      <c r="J57" s="45"/>
      <c r="K57" s="45"/>
    </row>
    <row r="58" spans="1:11" ht="14" x14ac:dyDescent="0.3">
      <c r="A58" s="53"/>
      <c r="B58" s="30" t="s">
        <v>56</v>
      </c>
      <c r="C58" s="19">
        <v>3</v>
      </c>
      <c r="D58" s="16" t="str">
        <f t="shared" si="0"/>
        <v>0</v>
      </c>
      <c r="E58" s="30"/>
      <c r="F58" s="30"/>
      <c r="G58" s="17" t="str">
        <f>IF(ISTEXT(E58),D58*VLOOKUP(E58,C70:D82,2,FALSE),"0")</f>
        <v>0</v>
      </c>
      <c r="H58" s="44"/>
      <c r="I58" s="45"/>
      <c r="J58" s="45"/>
      <c r="K58" s="45"/>
    </row>
    <row r="59" spans="1:11" ht="14" x14ac:dyDescent="0.3">
      <c r="A59" s="54"/>
      <c r="B59" s="31" t="s">
        <v>57</v>
      </c>
      <c r="C59" s="18">
        <v>3</v>
      </c>
      <c r="D59" s="16" t="str">
        <f t="shared" si="0"/>
        <v>0</v>
      </c>
      <c r="E59" s="30"/>
      <c r="F59" s="31"/>
      <c r="G59" s="17" t="str">
        <f>IF(ISTEXT(E59),D59*VLOOKUP(E59,C70:D82,2,FALSE),"0")</f>
        <v>0</v>
      </c>
    </row>
    <row r="60" spans="1:11" ht="14" x14ac:dyDescent="0.3">
      <c r="A60" s="49" t="s">
        <v>58</v>
      </c>
      <c r="B60" s="22" t="s">
        <v>80</v>
      </c>
      <c r="C60" s="22">
        <v>3</v>
      </c>
      <c r="D60" s="16" t="str">
        <f t="shared" si="0"/>
        <v>0</v>
      </c>
      <c r="E60" s="30"/>
      <c r="F60" s="30"/>
      <c r="G60" s="17" t="str">
        <f>IF(ISTEXT(E60),D60*VLOOKUP(E60,C70:D82,2,FALSE),"0")</f>
        <v>0</v>
      </c>
    </row>
    <row r="61" spans="1:11" ht="14" x14ac:dyDescent="0.3">
      <c r="A61" s="50"/>
      <c r="B61" s="22" t="s">
        <v>54</v>
      </c>
      <c r="C61" s="22">
        <v>3</v>
      </c>
      <c r="D61" s="16" t="str">
        <f t="shared" si="0"/>
        <v>0</v>
      </c>
      <c r="E61" s="30"/>
      <c r="F61" s="30"/>
      <c r="G61" s="17" t="str">
        <f>IF(ISTEXT(E61),D61*VLOOKUP(E61,C70:D82,2,FALSE),"0")</f>
        <v>0</v>
      </c>
    </row>
    <row r="62" spans="1:11" ht="14" x14ac:dyDescent="0.3">
      <c r="A62" s="50"/>
      <c r="B62" s="30" t="s">
        <v>79</v>
      </c>
      <c r="C62" s="22">
        <v>3</v>
      </c>
      <c r="D62" s="16" t="str">
        <f t="shared" si="0"/>
        <v>0</v>
      </c>
      <c r="E62" s="30"/>
      <c r="F62" s="30"/>
      <c r="G62" s="17" t="str">
        <f>IF(ISTEXT(E62),D62*VLOOKUP(E62,C70:D82,2,FALSE),"0")</f>
        <v>0</v>
      </c>
    </row>
    <row r="63" spans="1:11" ht="14" x14ac:dyDescent="0.3">
      <c r="A63" s="50"/>
      <c r="B63" s="30" t="s">
        <v>79</v>
      </c>
      <c r="C63" s="22">
        <v>3</v>
      </c>
      <c r="D63" s="16" t="str">
        <f t="shared" si="0"/>
        <v>0</v>
      </c>
      <c r="E63" s="30"/>
      <c r="F63" s="30"/>
      <c r="G63" s="17" t="str">
        <f>IF(ISTEXT(E63),D63*VLOOKUP(E63,C70:D82,2,FALSE),"0")</f>
        <v>0</v>
      </c>
    </row>
    <row r="64" spans="1:11" ht="14" x14ac:dyDescent="0.3">
      <c r="A64" s="51"/>
      <c r="B64" s="30" t="s">
        <v>79</v>
      </c>
      <c r="C64" s="22">
        <v>3</v>
      </c>
      <c r="D64" s="16" t="str">
        <f t="shared" si="0"/>
        <v>0</v>
      </c>
      <c r="E64" s="30"/>
      <c r="F64" s="30"/>
      <c r="G64" s="17" t="str">
        <f>IF(ISTEXT(E64),D64*VLOOKUP(E64,C70:D82,2,FALSE),"0")</f>
        <v>0</v>
      </c>
    </row>
    <row r="65" spans="1:7" ht="16.5" customHeight="1" x14ac:dyDescent="0.3">
      <c r="A65" s="23"/>
      <c r="B65" s="24" t="s">
        <v>59</v>
      </c>
      <c r="C65" s="24">
        <f>SUM(C25:C64)</f>
        <v>120</v>
      </c>
      <c r="D65" s="25">
        <f>SUM(D25:D64)</f>
        <v>0</v>
      </c>
      <c r="E65" s="24"/>
      <c r="F65" s="24"/>
      <c r="G65" s="24">
        <f>SUM(G25:G64)</f>
        <v>0</v>
      </c>
    </row>
    <row r="68" spans="1:7" ht="14" x14ac:dyDescent="0.3">
      <c r="C68" s="43" t="s">
        <v>16</v>
      </c>
      <c r="D68" s="43"/>
    </row>
    <row r="69" spans="1:7" ht="14" x14ac:dyDescent="0.3">
      <c r="B69" s="26"/>
      <c r="C69" s="27" t="s">
        <v>17</v>
      </c>
      <c r="D69" s="27" t="s">
        <v>18</v>
      </c>
    </row>
    <row r="70" spans="1:7" ht="14" x14ac:dyDescent="0.3">
      <c r="C70" s="28" t="s">
        <v>9</v>
      </c>
      <c r="D70" s="28">
        <v>4</v>
      </c>
    </row>
    <row r="71" spans="1:7" ht="14" x14ac:dyDescent="0.3">
      <c r="C71" s="28" t="s">
        <v>2</v>
      </c>
      <c r="D71" s="28">
        <v>4</v>
      </c>
    </row>
    <row r="72" spans="1:7" ht="14" x14ac:dyDescent="0.3">
      <c r="C72" s="28" t="s">
        <v>3</v>
      </c>
      <c r="D72" s="28">
        <v>3.7</v>
      </c>
    </row>
    <row r="73" spans="1:7" ht="14" x14ac:dyDescent="0.3">
      <c r="C73" s="28" t="s">
        <v>6</v>
      </c>
      <c r="D73" s="28">
        <v>3.3</v>
      </c>
    </row>
    <row r="74" spans="1:7" ht="14" x14ac:dyDescent="0.3">
      <c r="C74" s="28" t="s">
        <v>5</v>
      </c>
      <c r="D74" s="28">
        <v>3</v>
      </c>
    </row>
    <row r="75" spans="1:7" ht="14" x14ac:dyDescent="0.3">
      <c r="C75" s="28" t="s">
        <v>7</v>
      </c>
      <c r="D75" s="28">
        <v>2.7</v>
      </c>
    </row>
    <row r="76" spans="1:7" ht="14" x14ac:dyDescent="0.3">
      <c r="C76" s="28" t="s">
        <v>8</v>
      </c>
      <c r="D76" s="28">
        <v>2.2999999999999998</v>
      </c>
    </row>
    <row r="77" spans="1:7" ht="14" x14ac:dyDescent="0.3">
      <c r="C77" s="28" t="s">
        <v>10</v>
      </c>
      <c r="D77" s="28">
        <v>2</v>
      </c>
    </row>
    <row r="78" spans="1:7" ht="14" x14ac:dyDescent="0.3">
      <c r="C78" s="28" t="s">
        <v>11</v>
      </c>
      <c r="D78" s="28">
        <v>1.7</v>
      </c>
    </row>
    <row r="79" spans="1:7" ht="14" x14ac:dyDescent="0.3">
      <c r="C79" s="28" t="s">
        <v>12</v>
      </c>
      <c r="D79" s="28">
        <v>1.3</v>
      </c>
    </row>
    <row r="80" spans="1:7" ht="14" x14ac:dyDescent="0.3">
      <c r="C80" s="28" t="s">
        <v>13</v>
      </c>
      <c r="D80" s="28">
        <v>1</v>
      </c>
    </row>
    <row r="81" spans="3:4" ht="14" x14ac:dyDescent="0.3">
      <c r="C81" s="28" t="s">
        <v>14</v>
      </c>
      <c r="D81" s="28">
        <v>0.7</v>
      </c>
    </row>
    <row r="82" spans="3:4" ht="14" x14ac:dyDescent="0.3">
      <c r="C82" s="28" t="s">
        <v>15</v>
      </c>
      <c r="D82" s="28">
        <v>0</v>
      </c>
    </row>
  </sheetData>
  <sheetProtection algorithmName="SHA-512" hashValue="bSaKf6GuvgW70aG23xnUimcPVnwA1LNdDcCfh/RjaJYnM2wZ9yU/xY6M1D3liw9FttzXexLsYcVPaiS+D0Me5A==" saltValue="bqKmAGgyAyy3roTQ9rABaA==" spinCount="100000" sheet="1" objects="1" scenarios="1"/>
  <mergeCells count="20">
    <mergeCell ref="A17:B17"/>
    <mergeCell ref="A18:B18"/>
    <mergeCell ref="A19:B19"/>
    <mergeCell ref="A20:B20"/>
    <mergeCell ref="A21:B21"/>
    <mergeCell ref="A14:J14"/>
    <mergeCell ref="A1:B1"/>
    <mergeCell ref="A8:J8"/>
    <mergeCell ref="A5:J5"/>
    <mergeCell ref="A9:J9"/>
    <mergeCell ref="A6:J6"/>
    <mergeCell ref="A13:J13"/>
    <mergeCell ref="A7:J7"/>
    <mergeCell ref="C68:D68"/>
    <mergeCell ref="H58:K58"/>
    <mergeCell ref="H55:K55"/>
    <mergeCell ref="H57:K57"/>
    <mergeCell ref="A25:A32"/>
    <mergeCell ref="A60:A64"/>
    <mergeCell ref="A33:A59"/>
  </mergeCells>
  <printOptions horizontalCentered="1" verticalCentered="1"/>
  <pageMargins left="0.2" right="0.2" top="0" bottom="0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 Core GPA Calculation</vt:lpstr>
      <vt:lpstr>Sheet1</vt:lpstr>
      <vt:lpstr>'ME Core GPA Calculation'!Print_Area</vt:lpstr>
    </vt:vector>
  </TitlesOfParts>
  <Company>Purdue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Jones</dc:creator>
  <cp:lastModifiedBy>Bongsu Kang</cp:lastModifiedBy>
  <cp:lastPrinted>2021-09-17T18:18:24Z</cp:lastPrinted>
  <dcterms:created xsi:type="dcterms:W3CDTF">1998-11-26T14:11:47Z</dcterms:created>
  <dcterms:modified xsi:type="dcterms:W3CDTF">2022-08-01T16:17:52Z</dcterms:modified>
</cp:coreProperties>
</file>