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newmanual\forms\"/>
    </mc:Choice>
  </mc:AlternateContent>
  <bookViews>
    <workbookView xWindow="0" yWindow="0" windowWidth="27960" windowHeight="13020"/>
  </bookViews>
  <sheets>
    <sheet name="TravelSummary" sheetId="1" r:id="rId1"/>
    <sheet name="lookups" sheetId="2" state="hidden" r:id="rId2"/>
    <sheet name="Sheet1" sheetId="3" r:id="rId3"/>
    <sheet name="Sheet2" sheetId="4" r:id="rId4"/>
  </sheets>
  <definedNames>
    <definedName name="CAAmount">TravelSummary!$X$23</definedName>
    <definedName name="CAExpenses">TravelSummary!$X$24</definedName>
    <definedName name="CANumber">TravelSummary!$X$22</definedName>
    <definedName name="CashExpenses">TravelSummary!$AB$9:$AE$18</definedName>
    <definedName name="CashTotal">TravelSummary!$AB$19</definedName>
    <definedName name="City">TravelSummary!$O$5</definedName>
    <definedName name="Coach">TravelSummary!$H$5</definedName>
    <definedName name="CostPerNight">TravelSummary!$AF$25</definedName>
    <definedName name="DeptDate">TravelSummary!$X$5</definedName>
    <definedName name="DeptTime">TravelSummary!$AA$5</definedName>
    <definedName name="ExpenseCodeList">tblExpenseCodes[ExpenseCode]</definedName>
    <definedName name="Expenses">TravelSummary!$N$9:$P$50</definedName>
    <definedName name="FoodTotal">TravelSummary!$AG$41</definedName>
    <definedName name="PCardExpenses">TravelSummary!$X$9:$AA$18</definedName>
    <definedName name="PCardTotal">TravelSummary!$X$19</definedName>
    <definedName name="PerDiem">TravelSummary!$AA$41</definedName>
    <definedName name="ReturnedCash">TravelSummary!$X$25</definedName>
    <definedName name="rndExpenseType">TravelSummary!$K$9:$M$50</definedName>
    <definedName name="rngPaymentType">TravelSummary!$H$9:$J$50</definedName>
    <definedName name="RoomNights">TravelSummary!$AF$23</definedName>
    <definedName name="RtnDate">TravelSummary!$AD$5</definedName>
    <definedName name="RtnTime">TravelSummary!$AG$5</definedName>
    <definedName name="Sport">TravelSummary!$A$5</definedName>
    <definedName name="SportNameList">tblSports[SportName]</definedName>
    <definedName name="State">TravelSummary!$U$5</definedName>
    <definedName name="StateList">tblStates[State]</definedName>
    <definedName name="TotalExpense">TravelSummary!$K$51</definedName>
    <definedName name="TotalLodging">TravelSummary!$AF$24</definedName>
    <definedName name="TravelParty">TravelSummary!$U$41</definedName>
    <definedName name="TripDays">TravelSummary!$AF$22</definedName>
    <definedName name="TripTotal">TravelSummary!$AF$19</definedName>
  </definedNames>
  <calcPr calcId="162913"/>
</workbook>
</file>

<file path=xl/calcChain.xml><?xml version="1.0" encoding="utf-8"?>
<calcChain xmlns="http://schemas.openxmlformats.org/spreadsheetml/2006/main">
  <c r="AA41" i="1" l="1"/>
  <c r="H5" i="1" l="1"/>
  <c r="K51" i="1" l="1"/>
  <c r="U41" i="1"/>
  <c r="AF22" i="1" l="1"/>
  <c r="AG41" i="1" s="1"/>
  <c r="AB10" i="1"/>
  <c r="AB11" i="1"/>
  <c r="AB12" i="1"/>
  <c r="AB13" i="1"/>
  <c r="AB14" i="1"/>
  <c r="AB15" i="1"/>
  <c r="AB16" i="1"/>
  <c r="AB17" i="1"/>
  <c r="AB18" i="1"/>
  <c r="AB9" i="1"/>
  <c r="X10" i="1"/>
  <c r="X11" i="1"/>
  <c r="X12" i="1"/>
  <c r="X13" i="1"/>
  <c r="X14" i="1"/>
  <c r="X15" i="1"/>
  <c r="X16" i="1"/>
  <c r="X17" i="1"/>
  <c r="X18" i="1"/>
  <c r="X9" i="1"/>
  <c r="AF24" i="1" l="1"/>
  <c r="AF25" i="1" s="1"/>
  <c r="X19" i="1"/>
  <c r="AB19" i="1"/>
  <c r="X24" i="1" s="1"/>
  <c r="X25" i="1" s="1"/>
  <c r="AF19" i="1" l="1"/>
</calcChain>
</file>

<file path=xl/sharedStrings.xml><?xml version="1.0" encoding="utf-8"?>
<sst xmlns="http://schemas.openxmlformats.org/spreadsheetml/2006/main" count="223" uniqueCount="172">
  <si>
    <t>Sport</t>
  </si>
  <si>
    <t>Destination</t>
  </si>
  <si>
    <t>Return</t>
  </si>
  <si>
    <t>Date</t>
  </si>
  <si>
    <t>Time</t>
  </si>
  <si>
    <t>IPFW Athletic Team Travel Expense Summary</t>
  </si>
  <si>
    <t>State</t>
  </si>
  <si>
    <t>Departure</t>
  </si>
  <si>
    <t>Description of Expense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</si>
  <si>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</si>
  <si>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</si>
  <si>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</si>
  <si>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</si>
  <si>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</si>
  <si>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</si>
  <si>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</si>
  <si>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</si>
  <si>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</si>
  <si>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</si>
  <si>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</si>
  <si>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</si>
  <si>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</si>
  <si>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</si>
  <si>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</si>
  <si>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</si>
  <si>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</si>
  <si>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</si>
  <si>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</si>
  <si>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</si>
  <si>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</si>
  <si>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</si>
  <si>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</si>
  <si>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</si>
  <si>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</si>
  <si>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</si>
  <si>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</si>
  <si>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</si>
  <si>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</si>
  <si>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</si>
  <si>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</si>
  <si>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</si>
  <si>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</si>
  <si>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</si>
  <si>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</si>
  <si>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</si>
  <si>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</si>
  <si>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</si>
  <si>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</si>
  <si>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</si>
  <si>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</si>
  <si>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</si>
  <si>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</si>
  <si>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</si>
  <si>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</si>
  <si>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</si>
  <si>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</si>
  <si>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</si>
  <si>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</si>
  <si>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</si>
  <si>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SportName</t>
  </si>
  <si>
    <t>BB - Men's Baseball</t>
  </si>
  <si>
    <t>MBB - Men's Basketball</t>
  </si>
  <si>
    <t>WBB - Women's Basketball</t>
  </si>
  <si>
    <t>MCC - Men's Cross Country</t>
  </si>
  <si>
    <t>WCC - Women's Cross Country</t>
  </si>
  <si>
    <t>MGOLF - Men's Golf</t>
  </si>
  <si>
    <t>WGOLF - Women's Golf</t>
  </si>
  <si>
    <t>WIT - Women's Indoor Track</t>
  </si>
  <si>
    <t>WOT - Women's Outdoor Track</t>
  </si>
  <si>
    <t>MSOC - Men's Soccer</t>
  </si>
  <si>
    <t>WSOC - Women's Soccer</t>
  </si>
  <si>
    <t>SB - Women's Softball</t>
  </si>
  <si>
    <t>MVB - Men's Volleyball</t>
  </si>
  <si>
    <t>WVB - Women's Volleyball</t>
  </si>
  <si>
    <t>SportCode</t>
  </si>
  <si>
    <t>SportGender</t>
  </si>
  <si>
    <t>MBB</t>
  </si>
  <si>
    <t>Basketball</t>
  </si>
  <si>
    <t>Men's</t>
  </si>
  <si>
    <t>MVB</t>
  </si>
  <si>
    <t>Volleyball</t>
  </si>
  <si>
    <t>MSOC</t>
  </si>
  <si>
    <t>Soccer</t>
  </si>
  <si>
    <t>BB</t>
  </si>
  <si>
    <t>Baseball</t>
  </si>
  <si>
    <t>MGOLF</t>
  </si>
  <si>
    <t>Golf</t>
  </si>
  <si>
    <t>WBB</t>
  </si>
  <si>
    <t>Women's</t>
  </si>
  <si>
    <t>WVB</t>
  </si>
  <si>
    <t>MCC</t>
  </si>
  <si>
    <t>Cross Country</t>
  </si>
  <si>
    <t>SB</t>
  </si>
  <si>
    <t>Softball</t>
  </si>
  <si>
    <t>WSOC</t>
  </si>
  <si>
    <t>WIT</t>
  </si>
  <si>
    <t>Indoor Track</t>
  </si>
  <si>
    <t>WOT</t>
  </si>
  <si>
    <t>Outdoor Track</t>
  </si>
  <si>
    <t>WCC</t>
  </si>
  <si>
    <t>WGOLF</t>
  </si>
  <si>
    <t>Head Coach</t>
  </si>
  <si>
    <t>HeadCoach</t>
  </si>
  <si>
    <t>Mike Harper</t>
  </si>
  <si>
    <t>Billy King</t>
  </si>
  <si>
    <t>Expense Type</t>
  </si>
  <si>
    <t>ExpenseCode</t>
  </si>
  <si>
    <t>M</t>
  </si>
  <si>
    <t>L</t>
  </si>
  <si>
    <t>Meal</t>
  </si>
  <si>
    <t>Lodging</t>
  </si>
  <si>
    <t>F</t>
  </si>
  <si>
    <t>Fuel</t>
  </si>
  <si>
    <t>A</t>
  </si>
  <si>
    <t>Airfare/Baggage</t>
  </si>
  <si>
    <t>P</t>
  </si>
  <si>
    <t>Parking</t>
  </si>
  <si>
    <t>E</t>
  </si>
  <si>
    <t>Entry Fee</t>
  </si>
  <si>
    <t>X</t>
  </si>
  <si>
    <t>B</t>
  </si>
  <si>
    <t>Bus</t>
  </si>
  <si>
    <t>Laundry</t>
  </si>
  <si>
    <t>R</t>
  </si>
  <si>
    <t>Rental Vehicle</t>
  </si>
  <si>
    <t>PCard</t>
  </si>
  <si>
    <t>Cash</t>
  </si>
  <si>
    <t>Misc./Other</t>
  </si>
  <si>
    <t>Code</t>
  </si>
  <si>
    <t>G/L</t>
  </si>
  <si>
    <t>Expense</t>
  </si>
  <si>
    <t>GLAcct</t>
  </si>
  <si>
    <t>Total Expense</t>
  </si>
  <si>
    <t>Amount</t>
  </si>
  <si>
    <t>Type Expense</t>
  </si>
  <si>
    <t>Type Pmt
P or C</t>
  </si>
  <si>
    <t>Totals</t>
  </si>
  <si>
    <t>Cash Advance Reconciliation</t>
  </si>
  <si>
    <t>Total</t>
  </si>
  <si>
    <t>Cost/RmNgt</t>
  </si>
  <si>
    <t>CA Number</t>
  </si>
  <si>
    <t>Original CA Amount</t>
  </si>
  <si>
    <t>Total CA Expenses</t>
  </si>
  <si>
    <t>Returned Cash</t>
  </si>
  <si>
    <t>Business Manager's Signature</t>
  </si>
  <si>
    <t>Completing Coach's Signature</t>
  </si>
  <si>
    <t>I hereby certify that the amounts claimed are correct under published travel expense regulations of IPFW</t>
  </si>
  <si>
    <t>Signatures</t>
  </si>
  <si>
    <t>Roster</t>
  </si>
  <si>
    <t>Travel Party</t>
  </si>
  <si>
    <t>Per diem</t>
  </si>
  <si>
    <t>Food Total</t>
  </si>
  <si>
    <t>Trip Days</t>
  </si>
  <si>
    <t>School</t>
  </si>
  <si>
    <t>LU</t>
  </si>
  <si>
    <t>Lu</t>
  </si>
  <si>
    <t>Room Nights</t>
  </si>
  <si>
    <t>Steve Florio</t>
  </si>
  <si>
    <t>Germaine Fairchild</t>
  </si>
  <si>
    <t>Jason Burr</t>
  </si>
  <si>
    <t>Niecee Nelson</t>
  </si>
  <si>
    <t>Ryan Perrotte</t>
  </si>
  <si>
    <t>Matt Zedrick</t>
  </si>
  <si>
    <t>Jon Coffman</t>
  </si>
  <si>
    <t>MIT - Men's Indoor Track</t>
  </si>
  <si>
    <t>MIT</t>
  </si>
  <si>
    <t>Alex Carridine</t>
  </si>
  <si>
    <t>Internal Order</t>
  </si>
  <si>
    <t>Doug Schreiber</t>
  </si>
  <si>
    <t>Aaron Combs</t>
  </si>
  <si>
    <t>MOT</t>
  </si>
  <si>
    <t>MOT - Men's Outdoor Track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</si>
</sst>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h:mm\ AM/PM;@"/>
    <numFmt numFmtId="165" formatCode="m/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249977111117893"/>
      </right>
      <top/>
      <bottom style="thin">
        <color indexed="64"/>
      </bottom>
      <diagonal/>
    </border>
    <border>
      <left style="thin">
        <color theme="1" tint="0.249977111117893"/>
      </left>
      <right/>
      <top/>
      <bottom style="thin">
        <color indexed="64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indexed="64"/>
      </bottom>
      <diagonal/>
    </border>
    <border>
      <left/>
      <right/>
      <top style="thin">
        <color theme="1" tint="0.249977111117893"/>
      </top>
      <bottom style="thin">
        <color indexed="64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249977111117893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136">
    <xf numFmtId="0" fontId="0" fillId="0" borderId="0" xfId="0"/>
    <xf numFmtId="0" fontId="5" fillId="0" borderId="0" xfId="2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30" xfId="0" applyFont="1" applyBorder="1"/>
    <xf numFmtId="0" fontId="2" fillId="0" borderId="31" xfId="0" applyFont="1" applyBorder="1"/>
    <xf numFmtId="0" fontId="2" fillId="0" borderId="29" xfId="0" applyFont="1" applyBorder="1"/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44" fontId="2" fillId="0" borderId="7" xfId="0" applyNumberFormat="1" applyFont="1" applyBorder="1" applyProtection="1">
      <protection locked="0"/>
    </xf>
    <xf numFmtId="44" fontId="2" fillId="0" borderId="9" xfId="0" applyNumberFormat="1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6" fillId="2" borderId="14" xfId="0" applyFont="1" applyFill="1" applyBorder="1" applyAlignment="1">
      <alignment horizontal="center" vertical="center"/>
    </xf>
    <xf numFmtId="44" fontId="2" fillId="0" borderId="29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44" fontId="2" fillId="0" borderId="19" xfId="0" applyNumberFormat="1" applyFont="1" applyBorder="1" applyProtection="1">
      <protection locked="0"/>
    </xf>
    <xf numFmtId="44" fontId="2" fillId="0" borderId="17" xfId="0" applyNumberFormat="1" applyFont="1" applyBorder="1" applyProtection="1">
      <protection locked="0"/>
    </xf>
    <xf numFmtId="44" fontId="2" fillId="0" borderId="35" xfId="0" applyNumberFormat="1" applyFont="1" applyBorder="1" applyProtection="1">
      <protection locked="0"/>
    </xf>
    <xf numFmtId="44" fontId="2" fillId="0" borderId="24" xfId="0" applyNumberFormat="1" applyFont="1" applyBorder="1" applyProtection="1">
      <protection locked="0"/>
    </xf>
    <xf numFmtId="44" fontId="2" fillId="0" borderId="25" xfId="0" applyNumberFormat="1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4" fontId="2" fillId="0" borderId="29" xfId="1" applyFont="1" applyBorder="1" applyAlignment="1">
      <alignment vertical="center"/>
    </xf>
    <xf numFmtId="44" fontId="2" fillId="0" borderId="30" xfId="1" applyFont="1" applyBorder="1" applyAlignment="1">
      <alignment vertical="center"/>
    </xf>
    <xf numFmtId="44" fontId="2" fillId="0" borderId="31" xfId="1" applyFont="1" applyBorder="1" applyAlignment="1">
      <alignment vertical="center"/>
    </xf>
    <xf numFmtId="0" fontId="2" fillId="0" borderId="22" xfId="0" applyFont="1" applyBorder="1" applyProtection="1">
      <protection locked="0"/>
    </xf>
    <xf numFmtId="0" fontId="2" fillId="0" borderId="23" xfId="0" applyFont="1" applyBorder="1" applyProtection="1">
      <protection locked="0"/>
    </xf>
    <xf numFmtId="44" fontId="2" fillId="0" borderId="26" xfId="0" applyNumberFormat="1" applyFont="1" applyBorder="1"/>
    <xf numFmtId="44" fontId="2" fillId="0" borderId="27" xfId="0" applyNumberFormat="1" applyFont="1" applyBorder="1"/>
    <xf numFmtId="44" fontId="2" fillId="0" borderId="28" xfId="0" applyNumberFormat="1" applyFont="1" applyBorder="1"/>
    <xf numFmtId="0" fontId="2" fillId="0" borderId="24" xfId="0" applyFont="1" applyBorder="1" applyAlignment="1" applyProtection="1">
      <alignment horizontal="center"/>
      <protection locked="0"/>
    </xf>
    <xf numFmtId="0" fontId="2" fillId="0" borderId="21" xfId="0" applyFont="1" applyBorder="1" applyProtection="1">
      <protection locked="0"/>
    </xf>
    <xf numFmtId="0" fontId="2" fillId="0" borderId="22" xfId="0" applyNumberFormat="1" applyFont="1" applyBorder="1"/>
    <xf numFmtId="0" fontId="2" fillId="0" borderId="23" xfId="0" applyNumberFormat="1" applyFont="1" applyBorder="1"/>
    <xf numFmtId="0" fontId="2" fillId="3" borderId="32" xfId="0" applyFont="1" applyFill="1" applyBorder="1" applyProtection="1">
      <protection locked="0"/>
    </xf>
    <xf numFmtId="0" fontId="2" fillId="3" borderId="33" xfId="0" applyFont="1" applyFill="1" applyBorder="1" applyProtection="1">
      <protection locked="0"/>
    </xf>
    <xf numFmtId="0" fontId="2" fillId="3" borderId="34" xfId="0" applyFont="1" applyFill="1" applyBorder="1" applyProtection="1">
      <protection locked="0"/>
    </xf>
    <xf numFmtId="44" fontId="2" fillId="0" borderId="22" xfId="0" applyNumberFormat="1" applyFont="1" applyBorder="1"/>
    <xf numFmtId="44" fontId="2" fillId="0" borderId="23" xfId="0" applyNumberFormat="1" applyFont="1" applyBorder="1"/>
    <xf numFmtId="44" fontId="2" fillId="0" borderId="11" xfId="0" applyNumberFormat="1" applyFont="1" applyBorder="1"/>
    <xf numFmtId="44" fontId="2" fillId="0" borderId="12" xfId="0" applyNumberFormat="1" applyFont="1" applyBorder="1"/>
    <xf numFmtId="0" fontId="2" fillId="0" borderId="36" xfId="0" applyFont="1" applyBorder="1" applyProtection="1">
      <protection locked="0"/>
    </xf>
    <xf numFmtId="0" fontId="6" fillId="2" borderId="1" xfId="0" applyFont="1" applyFill="1" applyBorder="1" applyAlignment="1">
      <alignment horizontal="right" vertical="center"/>
    </xf>
    <xf numFmtId="44" fontId="2" fillId="0" borderId="1" xfId="0" applyNumberFormat="1" applyFont="1" applyBorder="1"/>
    <xf numFmtId="0" fontId="2" fillId="3" borderId="32" xfId="0" applyNumberFormat="1" applyFont="1" applyFill="1" applyBorder="1" applyProtection="1">
      <protection locked="0"/>
    </xf>
    <xf numFmtId="0" fontId="2" fillId="3" borderId="33" xfId="0" applyNumberFormat="1" applyFont="1" applyFill="1" applyBorder="1" applyProtection="1">
      <protection locked="0"/>
    </xf>
    <xf numFmtId="0" fontId="2" fillId="3" borderId="34" xfId="0" applyNumberFormat="1" applyFont="1" applyFill="1" applyBorder="1" applyProtection="1">
      <protection locked="0"/>
    </xf>
    <xf numFmtId="44" fontId="2" fillId="3" borderId="32" xfId="0" applyNumberFormat="1" applyFont="1" applyFill="1" applyBorder="1" applyProtection="1">
      <protection locked="0"/>
    </xf>
    <xf numFmtId="44" fontId="2" fillId="3" borderId="33" xfId="0" applyNumberFormat="1" applyFont="1" applyFill="1" applyBorder="1" applyProtection="1">
      <protection locked="0"/>
    </xf>
    <xf numFmtId="44" fontId="2" fillId="3" borderId="34" xfId="0" applyNumberFormat="1" applyFont="1" applyFill="1" applyBorder="1" applyProtection="1">
      <protection locked="0"/>
    </xf>
    <xf numFmtId="0" fontId="2" fillId="0" borderId="21" xfId="0" applyFont="1" applyBorder="1"/>
    <xf numFmtId="0" fontId="2" fillId="0" borderId="22" xfId="0" applyFont="1" applyBorder="1"/>
    <xf numFmtId="0" fontId="2" fillId="0" borderId="8" xfId="0" applyFont="1" applyBorder="1"/>
    <xf numFmtId="0" fontId="2" fillId="0" borderId="7" xfId="0" applyFont="1" applyBorder="1"/>
    <xf numFmtId="0" fontId="2" fillId="0" borderId="19" xfId="0" applyFont="1" applyBorder="1"/>
    <xf numFmtId="0" fontId="2" fillId="0" borderId="18" xfId="0" applyFont="1" applyBorder="1"/>
    <xf numFmtId="44" fontId="7" fillId="0" borderId="11" xfId="0" applyNumberFormat="1" applyFont="1" applyBorder="1"/>
    <xf numFmtId="0" fontId="2" fillId="0" borderId="10" xfId="0" applyFont="1" applyBorder="1"/>
    <xf numFmtId="0" fontId="2" fillId="0" borderId="11" xfId="0" applyFont="1" applyBorder="1"/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4" fontId="2" fillId="0" borderId="22" xfId="0" applyNumberFormat="1" applyFont="1" applyBorder="1" applyProtection="1">
      <protection locked="0"/>
    </xf>
    <xf numFmtId="44" fontId="2" fillId="0" borderId="23" xfId="0" applyNumberFormat="1" applyFont="1" applyBorder="1" applyProtection="1">
      <protection locked="0"/>
    </xf>
    <xf numFmtId="0" fontId="6" fillId="2" borderId="10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right" vertical="center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44" fontId="2" fillId="0" borderId="7" xfId="1" applyFont="1" applyBorder="1"/>
    <xf numFmtId="44" fontId="2" fillId="0" borderId="11" xfId="1" applyFont="1" applyBorder="1"/>
    <xf numFmtId="44" fontId="2" fillId="0" borderId="22" xfId="1" applyFont="1" applyBorder="1"/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0" xfId="0" applyFont="1" applyFill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165" fontId="2" fillId="0" borderId="39" xfId="0" applyNumberFormat="1" applyFont="1" applyBorder="1" applyAlignment="1" applyProtection="1">
      <alignment horizontal="center" vertical="center"/>
      <protection locked="0"/>
    </xf>
    <xf numFmtId="165" fontId="2" fillId="0" borderId="40" xfId="0" applyNumberFormat="1" applyFont="1" applyBorder="1" applyAlignment="1" applyProtection="1">
      <alignment horizontal="center" vertical="center"/>
      <protection locked="0"/>
    </xf>
    <xf numFmtId="165" fontId="2" fillId="0" borderId="41" xfId="0" applyNumberFormat="1" applyFont="1" applyBorder="1" applyAlignment="1" applyProtection="1">
      <alignment horizontal="center" vertical="center"/>
      <protection locked="0"/>
    </xf>
    <xf numFmtId="164" fontId="2" fillId="0" borderId="40" xfId="0" applyNumberFormat="1" applyFont="1" applyBorder="1" applyAlignment="1" applyProtection="1">
      <alignment horizontal="center" vertical="center"/>
      <protection locked="0"/>
    </xf>
    <xf numFmtId="164" fontId="2" fillId="0" borderId="41" xfId="0" applyNumberFormat="1" applyFont="1" applyBorder="1" applyAlignment="1" applyProtection="1">
      <alignment horizontal="center" vertical="center"/>
      <protection locked="0"/>
    </xf>
    <xf numFmtId="164" fontId="2" fillId="0" borderId="39" xfId="0" applyNumberFormat="1" applyFont="1" applyBorder="1" applyAlignment="1" applyProtection="1">
      <alignment horizontal="center" vertical="center"/>
      <protection locked="0"/>
    </xf>
    <xf numFmtId="164" fontId="2" fillId="0" borderId="42" xfId="0" applyNumberFormat="1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blStates" displayName="tblStates" ref="A1:A51" totalsRowShown="0">
  <autoFilter ref="A1:A51"/>
  <tableColumns count="1">
    <tableColumn id="1" name="State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blSports" displayName="tblSports" ref="C1:H17" totalsRowShown="0">
  <autoFilter ref="C1:H17"/>
  <tableColumns count="6">
    <tableColumn id="1" name="SportName"/>
    <tableColumn id="2" name="SportCode"/>
    <tableColumn id="3" name="Sport"/>
    <tableColumn id="4" name="SportGender"/>
    <tableColumn id="5" name="Internal Order"/>
    <tableColumn id="6" name="HeadCoach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5" name="tblExpenseCodes" displayName="tblExpenseCodes" ref="J1:L11" totalsRowShown="0">
  <autoFilter ref="J1:L11"/>
  <tableColumns count="3">
    <tableColumn id="1" name="ExpenseCode"/>
    <tableColumn id="2" name="Expense"/>
    <tableColumn id="3" name="GLAcct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customProperty" Target="../customProperty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U53"/>
  <sheetViews>
    <sheetView tabSelected="1" zoomScaleNormal="100" workbookViewId="0">
      <selection activeCell="A5" sqref="A5:G5"/>
    </sheetView>
  </sheetViews>
  <sheetFormatPr defaultRowHeight="15" x14ac:dyDescent="0.25"/>
  <cols>
    <col min="1" max="4" width="2.85546875" customWidth="1"/>
    <col min="5" max="5" width="3" customWidth="1"/>
    <col min="6" max="35" width="2.85546875" customWidth="1"/>
    <col min="36" max="44" width="9.140625" customWidth="1"/>
  </cols>
  <sheetData>
    <row r="1" spans="1:47" x14ac:dyDescent="0.25">
      <c r="A1" s="113" t="s">
        <v>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</row>
    <row r="2" spans="1:47" x14ac:dyDescent="0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</row>
    <row r="3" spans="1:47" x14ac:dyDescent="0.25">
      <c r="A3" s="128" t="s">
        <v>0</v>
      </c>
      <c r="B3" s="129"/>
      <c r="C3" s="129"/>
      <c r="D3" s="129"/>
      <c r="E3" s="129"/>
      <c r="F3" s="129"/>
      <c r="G3" s="129"/>
      <c r="H3" s="129" t="s">
        <v>101</v>
      </c>
      <c r="I3" s="129"/>
      <c r="J3" s="129"/>
      <c r="K3" s="129"/>
      <c r="L3" s="129"/>
      <c r="M3" s="129"/>
      <c r="N3" s="129"/>
      <c r="O3" s="122" t="s">
        <v>1</v>
      </c>
      <c r="P3" s="122"/>
      <c r="Q3" s="122"/>
      <c r="R3" s="122"/>
      <c r="S3" s="122"/>
      <c r="T3" s="122"/>
      <c r="U3" s="122"/>
      <c r="V3" s="122"/>
      <c r="W3" s="122"/>
      <c r="X3" s="122" t="s">
        <v>7</v>
      </c>
      <c r="Y3" s="122"/>
      <c r="Z3" s="122"/>
      <c r="AA3" s="122"/>
      <c r="AB3" s="122"/>
      <c r="AC3" s="122"/>
      <c r="AD3" s="122" t="s">
        <v>2</v>
      </c>
      <c r="AE3" s="122"/>
      <c r="AF3" s="122"/>
      <c r="AG3" s="122"/>
      <c r="AH3" s="122"/>
      <c r="AI3" s="124"/>
    </row>
    <row r="4" spans="1:47" x14ac:dyDescent="0.25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14" t="s">
        <v>153</v>
      </c>
      <c r="P4" s="114"/>
      <c r="Q4" s="114"/>
      <c r="R4" s="114"/>
      <c r="S4" s="114"/>
      <c r="T4" s="114"/>
      <c r="U4" s="114" t="s">
        <v>6</v>
      </c>
      <c r="V4" s="114"/>
      <c r="W4" s="114"/>
      <c r="X4" s="114" t="s">
        <v>3</v>
      </c>
      <c r="Y4" s="114"/>
      <c r="Z4" s="114"/>
      <c r="AA4" s="114" t="s">
        <v>4</v>
      </c>
      <c r="AB4" s="114"/>
      <c r="AC4" s="114"/>
      <c r="AD4" s="114" t="s">
        <v>3</v>
      </c>
      <c r="AE4" s="114"/>
      <c r="AF4" s="114"/>
      <c r="AG4" s="114" t="s">
        <v>4</v>
      </c>
      <c r="AH4" s="114"/>
      <c r="AI4" s="123"/>
      <c r="AQ4" s="2"/>
      <c r="AR4" s="2"/>
      <c r="AS4" s="2"/>
      <c r="AT4" s="2"/>
      <c r="AU4" s="2"/>
    </row>
    <row r="5" spans="1:47" x14ac:dyDescent="0.25">
      <c r="A5" s="125"/>
      <c r="B5" s="126"/>
      <c r="C5" s="126"/>
      <c r="D5" s="126"/>
      <c r="E5" s="126"/>
      <c r="F5" s="126"/>
      <c r="G5" s="127"/>
      <c r="H5" s="132" t="str">
        <f>IFERROR(VLOOKUP(A5,tblSports[],6,FALSE),"")</f>
        <v/>
      </c>
      <c r="I5" s="133"/>
      <c r="J5" s="133"/>
      <c r="K5" s="133"/>
      <c r="L5" s="133"/>
      <c r="M5" s="133"/>
      <c r="N5" s="134"/>
      <c r="O5" s="135"/>
      <c r="P5" s="126"/>
      <c r="Q5" s="126"/>
      <c r="R5" s="126"/>
      <c r="S5" s="126"/>
      <c r="T5" s="127"/>
      <c r="U5" s="135"/>
      <c r="V5" s="126"/>
      <c r="W5" s="127"/>
      <c r="X5" s="115"/>
      <c r="Y5" s="116"/>
      <c r="Z5" s="117"/>
      <c r="AA5" s="118"/>
      <c r="AB5" s="118"/>
      <c r="AC5" s="119"/>
      <c r="AD5" s="115"/>
      <c r="AE5" s="116"/>
      <c r="AF5" s="117"/>
      <c r="AG5" s="120"/>
      <c r="AH5" s="118"/>
      <c r="AI5" s="121"/>
      <c r="AQ5" s="2"/>
      <c r="AR5" s="2"/>
      <c r="AS5" s="2"/>
      <c r="AT5" s="2"/>
      <c r="AU5" s="2"/>
    </row>
    <row r="6" spans="1:47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O6" s="3"/>
      <c r="AQ6" s="2"/>
      <c r="AR6" s="2"/>
      <c r="AS6" s="2"/>
      <c r="AT6" s="2"/>
      <c r="AU6" s="2"/>
    </row>
    <row r="7" spans="1:47" ht="15" customHeight="1" x14ac:dyDescent="0.25">
      <c r="A7" s="42" t="s">
        <v>8</v>
      </c>
      <c r="B7" s="43"/>
      <c r="C7" s="43"/>
      <c r="D7" s="43"/>
      <c r="E7" s="43"/>
      <c r="F7" s="43"/>
      <c r="G7" s="43"/>
      <c r="H7" s="97" t="s">
        <v>135</v>
      </c>
      <c r="I7" s="97"/>
      <c r="J7" s="97"/>
      <c r="K7" s="97" t="s">
        <v>134</v>
      </c>
      <c r="L7" s="97"/>
      <c r="M7" s="97"/>
      <c r="N7" s="43" t="s">
        <v>133</v>
      </c>
      <c r="O7" s="43"/>
      <c r="P7" s="44"/>
      <c r="Q7" s="2"/>
      <c r="R7" s="108" t="s">
        <v>128</v>
      </c>
      <c r="S7" s="109"/>
      <c r="T7" s="97" t="s">
        <v>105</v>
      </c>
      <c r="U7" s="97"/>
      <c r="V7" s="97"/>
      <c r="W7" s="97"/>
      <c r="X7" s="97" t="s">
        <v>125</v>
      </c>
      <c r="Y7" s="97"/>
      <c r="Z7" s="97"/>
      <c r="AA7" s="97"/>
      <c r="AB7" s="97" t="s">
        <v>126</v>
      </c>
      <c r="AC7" s="97"/>
      <c r="AD7" s="97"/>
      <c r="AE7" s="97"/>
      <c r="AF7" s="97" t="s">
        <v>129</v>
      </c>
      <c r="AG7" s="97"/>
      <c r="AH7" s="97"/>
      <c r="AI7" s="104"/>
      <c r="AJ7" s="2"/>
      <c r="AK7" s="3"/>
      <c r="AO7" s="2"/>
      <c r="AP7" s="2"/>
      <c r="AQ7" s="2"/>
    </row>
    <row r="8" spans="1:47" x14ac:dyDescent="0.25">
      <c r="A8" s="88"/>
      <c r="B8" s="86"/>
      <c r="C8" s="86"/>
      <c r="D8" s="86"/>
      <c r="E8" s="86"/>
      <c r="F8" s="86"/>
      <c r="G8" s="86"/>
      <c r="H8" s="98"/>
      <c r="I8" s="98"/>
      <c r="J8" s="98"/>
      <c r="K8" s="98"/>
      <c r="L8" s="98"/>
      <c r="M8" s="98"/>
      <c r="N8" s="86"/>
      <c r="O8" s="86"/>
      <c r="P8" s="87"/>
      <c r="Q8" s="2"/>
      <c r="R8" s="110"/>
      <c r="S8" s="111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105"/>
      <c r="AJ8" s="2"/>
      <c r="AK8" s="3"/>
      <c r="AO8" s="2"/>
      <c r="AP8" s="2"/>
      <c r="AQ8" s="2"/>
    </row>
    <row r="9" spans="1:47" x14ac:dyDescent="0.25">
      <c r="A9" s="58"/>
      <c r="B9" s="52"/>
      <c r="C9" s="52"/>
      <c r="D9" s="52"/>
      <c r="E9" s="52"/>
      <c r="F9" s="52"/>
      <c r="G9" s="52"/>
      <c r="H9" s="94"/>
      <c r="I9" s="94"/>
      <c r="J9" s="94"/>
      <c r="K9" s="94"/>
      <c r="L9" s="94"/>
      <c r="M9" s="94"/>
      <c r="N9" s="89"/>
      <c r="O9" s="89"/>
      <c r="P9" s="90"/>
      <c r="Q9" s="2"/>
      <c r="R9" s="112" t="s">
        <v>113</v>
      </c>
      <c r="S9" s="95"/>
      <c r="T9" s="78" t="s">
        <v>114</v>
      </c>
      <c r="U9" s="78"/>
      <c r="V9" s="78"/>
      <c r="W9" s="78"/>
      <c r="X9" s="101">
        <f t="shared" ref="X9:X18" si="0">SUMIFS(Expenses,rngPaymentType,"P",rndExpenseType,$R9)</f>
        <v>0</v>
      </c>
      <c r="Y9" s="101"/>
      <c r="Z9" s="101"/>
      <c r="AA9" s="101"/>
      <c r="AB9" s="101">
        <f t="shared" ref="AB9:AB18" si="1">SUMIFS(Expenses,rngPaymentType,"C",rndExpenseType,$R9)</f>
        <v>0</v>
      </c>
      <c r="AC9" s="101"/>
      <c r="AD9" s="101"/>
      <c r="AE9" s="101"/>
      <c r="AF9" s="95">
        <v>535080</v>
      </c>
      <c r="AG9" s="95"/>
      <c r="AH9" s="95"/>
      <c r="AI9" s="96"/>
      <c r="AJ9" s="2"/>
      <c r="AK9" s="3"/>
      <c r="AO9" s="2"/>
      <c r="AP9" s="2"/>
      <c r="AQ9" s="2"/>
    </row>
    <row r="10" spans="1:47" x14ac:dyDescent="0.25">
      <c r="A10" s="8"/>
      <c r="B10" s="7"/>
      <c r="C10" s="7"/>
      <c r="D10" s="7"/>
      <c r="E10" s="7"/>
      <c r="F10" s="7"/>
      <c r="G10" s="7"/>
      <c r="H10" s="9"/>
      <c r="I10" s="9"/>
      <c r="J10" s="9"/>
      <c r="K10" s="9"/>
      <c r="L10" s="9"/>
      <c r="M10" s="9"/>
      <c r="N10" s="10"/>
      <c r="O10" s="10"/>
      <c r="P10" s="11"/>
      <c r="Q10" s="2"/>
      <c r="R10" s="102" t="s">
        <v>120</v>
      </c>
      <c r="S10" s="103"/>
      <c r="T10" s="80" t="s">
        <v>121</v>
      </c>
      <c r="U10" s="80"/>
      <c r="V10" s="80"/>
      <c r="W10" s="80"/>
      <c r="X10" s="99">
        <f t="shared" si="0"/>
        <v>0</v>
      </c>
      <c r="Y10" s="99"/>
      <c r="Z10" s="99"/>
      <c r="AA10" s="99"/>
      <c r="AB10" s="99">
        <f t="shared" si="1"/>
        <v>0</v>
      </c>
      <c r="AC10" s="99"/>
      <c r="AD10" s="99"/>
      <c r="AE10" s="99"/>
      <c r="AF10" s="95">
        <v>535080</v>
      </c>
      <c r="AG10" s="95"/>
      <c r="AH10" s="95"/>
      <c r="AI10" s="96"/>
      <c r="AJ10" s="2"/>
      <c r="AK10" s="3"/>
      <c r="AO10" s="2"/>
      <c r="AP10" s="2"/>
      <c r="AQ10" s="2"/>
    </row>
    <row r="11" spans="1:47" x14ac:dyDescent="0.25">
      <c r="A11" s="8"/>
      <c r="B11" s="7"/>
      <c r="C11" s="7"/>
      <c r="D11" s="7"/>
      <c r="E11" s="7"/>
      <c r="F11" s="7"/>
      <c r="G11" s="7"/>
      <c r="H11" s="9"/>
      <c r="I11" s="9"/>
      <c r="J11" s="9"/>
      <c r="K11" s="9"/>
      <c r="L11" s="9"/>
      <c r="M11" s="9"/>
      <c r="N11" s="10"/>
      <c r="O11" s="10"/>
      <c r="P11" s="11"/>
      <c r="Q11" s="2"/>
      <c r="R11" s="102" t="s">
        <v>117</v>
      </c>
      <c r="S11" s="103"/>
      <c r="T11" s="80" t="s">
        <v>118</v>
      </c>
      <c r="U11" s="80"/>
      <c r="V11" s="80"/>
      <c r="W11" s="80"/>
      <c r="X11" s="99">
        <f t="shared" si="0"/>
        <v>0</v>
      </c>
      <c r="Y11" s="99"/>
      <c r="Z11" s="99"/>
      <c r="AA11" s="99"/>
      <c r="AB11" s="99">
        <f t="shared" si="1"/>
        <v>0</v>
      </c>
      <c r="AC11" s="99"/>
      <c r="AD11" s="99"/>
      <c r="AE11" s="99"/>
      <c r="AF11" s="95">
        <v>535080</v>
      </c>
      <c r="AG11" s="95"/>
      <c r="AH11" s="95"/>
      <c r="AI11" s="96"/>
      <c r="AJ11" s="2"/>
      <c r="AK11" s="3"/>
      <c r="AO11" s="2"/>
      <c r="AP11" s="2"/>
      <c r="AQ11" s="2"/>
    </row>
    <row r="12" spans="1:47" x14ac:dyDescent="0.25">
      <c r="A12" s="8"/>
      <c r="B12" s="7"/>
      <c r="C12" s="7"/>
      <c r="D12" s="7"/>
      <c r="E12" s="7"/>
      <c r="F12" s="7"/>
      <c r="G12" s="7"/>
      <c r="H12" s="9"/>
      <c r="I12" s="9"/>
      <c r="J12" s="9"/>
      <c r="K12" s="9"/>
      <c r="L12" s="9"/>
      <c r="M12" s="9"/>
      <c r="N12" s="10"/>
      <c r="O12" s="10"/>
      <c r="P12" s="11"/>
      <c r="Q12" s="2"/>
      <c r="R12" s="102" t="s">
        <v>111</v>
      </c>
      <c r="S12" s="103"/>
      <c r="T12" s="80" t="s">
        <v>112</v>
      </c>
      <c r="U12" s="80"/>
      <c r="V12" s="80"/>
      <c r="W12" s="80"/>
      <c r="X12" s="99">
        <f t="shared" si="0"/>
        <v>0</v>
      </c>
      <c r="Y12" s="99"/>
      <c r="Z12" s="99"/>
      <c r="AA12" s="99"/>
      <c r="AB12" s="99">
        <f t="shared" si="1"/>
        <v>0</v>
      </c>
      <c r="AC12" s="99"/>
      <c r="AD12" s="99"/>
      <c r="AE12" s="99"/>
      <c r="AF12" s="95">
        <v>535080</v>
      </c>
      <c r="AG12" s="95"/>
      <c r="AH12" s="95"/>
      <c r="AI12" s="96"/>
      <c r="AJ12" s="2"/>
      <c r="AK12" s="3"/>
      <c r="AO12" s="2"/>
      <c r="AP12" s="2"/>
      <c r="AQ12" s="2"/>
    </row>
    <row r="13" spans="1:47" x14ac:dyDescent="0.25">
      <c r="A13" s="8"/>
      <c r="B13" s="7"/>
      <c r="C13" s="7"/>
      <c r="D13" s="7"/>
      <c r="E13" s="7"/>
      <c r="F13" s="7"/>
      <c r="G13" s="7"/>
      <c r="H13" s="9"/>
      <c r="I13" s="9"/>
      <c r="J13" s="9"/>
      <c r="K13" s="9"/>
      <c r="L13" s="9"/>
      <c r="M13" s="9"/>
      <c r="N13" s="10"/>
      <c r="O13" s="10"/>
      <c r="P13" s="11"/>
      <c r="Q13" s="2"/>
      <c r="R13" s="102" t="s">
        <v>108</v>
      </c>
      <c r="S13" s="103"/>
      <c r="T13" s="80" t="s">
        <v>110</v>
      </c>
      <c r="U13" s="80"/>
      <c r="V13" s="80"/>
      <c r="W13" s="80"/>
      <c r="X13" s="99">
        <f t="shared" si="0"/>
        <v>0</v>
      </c>
      <c r="Y13" s="99"/>
      <c r="Z13" s="99"/>
      <c r="AA13" s="99"/>
      <c r="AB13" s="99">
        <f t="shared" si="1"/>
        <v>0</v>
      </c>
      <c r="AC13" s="99"/>
      <c r="AD13" s="99"/>
      <c r="AE13" s="99"/>
      <c r="AF13" s="95">
        <v>535080</v>
      </c>
      <c r="AG13" s="95"/>
      <c r="AH13" s="95"/>
      <c r="AI13" s="96"/>
    </row>
    <row r="14" spans="1:47" x14ac:dyDescent="0.25">
      <c r="A14" s="8"/>
      <c r="B14" s="7"/>
      <c r="C14" s="7"/>
      <c r="D14" s="7"/>
      <c r="E14" s="7"/>
      <c r="F14" s="7"/>
      <c r="G14" s="7"/>
      <c r="H14" s="9"/>
      <c r="I14" s="9"/>
      <c r="J14" s="9"/>
      <c r="K14" s="9"/>
      <c r="L14" s="9"/>
      <c r="M14" s="9"/>
      <c r="N14" s="10"/>
      <c r="O14" s="10"/>
      <c r="P14" s="11"/>
      <c r="Q14" s="2"/>
      <c r="R14" s="102" t="s">
        <v>154</v>
      </c>
      <c r="S14" s="103"/>
      <c r="T14" s="80" t="s">
        <v>122</v>
      </c>
      <c r="U14" s="80"/>
      <c r="V14" s="80"/>
      <c r="W14" s="80"/>
      <c r="X14" s="99">
        <f t="shared" si="0"/>
        <v>0</v>
      </c>
      <c r="Y14" s="99"/>
      <c r="Z14" s="99"/>
      <c r="AA14" s="99"/>
      <c r="AB14" s="99">
        <f t="shared" si="1"/>
        <v>0</v>
      </c>
      <c r="AC14" s="99"/>
      <c r="AD14" s="99"/>
      <c r="AE14" s="99"/>
      <c r="AF14" s="95">
        <v>535080</v>
      </c>
      <c r="AG14" s="95"/>
      <c r="AH14" s="95"/>
      <c r="AI14" s="96"/>
    </row>
    <row r="15" spans="1:47" x14ac:dyDescent="0.25">
      <c r="A15" s="8"/>
      <c r="B15" s="7"/>
      <c r="C15" s="7"/>
      <c r="D15" s="7"/>
      <c r="E15" s="7"/>
      <c r="F15" s="7"/>
      <c r="G15" s="7"/>
      <c r="H15" s="9"/>
      <c r="I15" s="9"/>
      <c r="J15" s="9"/>
      <c r="K15" s="9"/>
      <c r="L15" s="9"/>
      <c r="M15" s="9"/>
      <c r="N15" s="10"/>
      <c r="O15" s="10"/>
      <c r="P15" s="11"/>
      <c r="Q15" s="2"/>
      <c r="R15" s="102" t="s">
        <v>107</v>
      </c>
      <c r="S15" s="103"/>
      <c r="T15" s="80" t="s">
        <v>109</v>
      </c>
      <c r="U15" s="80"/>
      <c r="V15" s="80"/>
      <c r="W15" s="80"/>
      <c r="X15" s="99">
        <f t="shared" si="0"/>
        <v>0</v>
      </c>
      <c r="Y15" s="99"/>
      <c r="Z15" s="99"/>
      <c r="AA15" s="99"/>
      <c r="AB15" s="99">
        <f t="shared" si="1"/>
        <v>0</v>
      </c>
      <c r="AC15" s="99"/>
      <c r="AD15" s="99"/>
      <c r="AE15" s="99"/>
      <c r="AF15" s="95">
        <v>535080</v>
      </c>
      <c r="AG15" s="95"/>
      <c r="AH15" s="95"/>
      <c r="AI15" s="96"/>
    </row>
    <row r="16" spans="1:47" x14ac:dyDescent="0.25">
      <c r="A16" s="8"/>
      <c r="B16" s="7"/>
      <c r="C16" s="7"/>
      <c r="D16" s="7"/>
      <c r="E16" s="7"/>
      <c r="F16" s="7"/>
      <c r="G16" s="7"/>
      <c r="H16" s="9"/>
      <c r="I16" s="9"/>
      <c r="J16" s="9"/>
      <c r="K16" s="9"/>
      <c r="L16" s="9"/>
      <c r="M16" s="9"/>
      <c r="N16" s="10"/>
      <c r="O16" s="10"/>
      <c r="P16" s="11"/>
      <c r="Q16" s="2"/>
      <c r="R16" s="102" t="s">
        <v>115</v>
      </c>
      <c r="S16" s="103"/>
      <c r="T16" s="80" t="s">
        <v>116</v>
      </c>
      <c r="U16" s="80"/>
      <c r="V16" s="80"/>
      <c r="W16" s="80"/>
      <c r="X16" s="99">
        <f t="shared" si="0"/>
        <v>0</v>
      </c>
      <c r="Y16" s="99"/>
      <c r="Z16" s="99"/>
      <c r="AA16" s="99"/>
      <c r="AB16" s="99">
        <f t="shared" si="1"/>
        <v>0</v>
      </c>
      <c r="AC16" s="99"/>
      <c r="AD16" s="99"/>
      <c r="AE16" s="99"/>
      <c r="AF16" s="95">
        <v>535080</v>
      </c>
      <c r="AG16" s="95"/>
      <c r="AH16" s="95"/>
      <c r="AI16" s="96"/>
    </row>
    <row r="17" spans="1:35" x14ac:dyDescent="0.25">
      <c r="A17" s="8"/>
      <c r="B17" s="7"/>
      <c r="C17" s="7"/>
      <c r="D17" s="7"/>
      <c r="E17" s="7"/>
      <c r="F17" s="7"/>
      <c r="G17" s="7"/>
      <c r="H17" s="9"/>
      <c r="I17" s="9"/>
      <c r="J17" s="9"/>
      <c r="K17" s="9"/>
      <c r="L17" s="9"/>
      <c r="M17" s="9"/>
      <c r="N17" s="10"/>
      <c r="O17" s="10"/>
      <c r="P17" s="11"/>
      <c r="Q17" s="2"/>
      <c r="R17" s="102" t="s">
        <v>123</v>
      </c>
      <c r="S17" s="103"/>
      <c r="T17" s="80" t="s">
        <v>124</v>
      </c>
      <c r="U17" s="80"/>
      <c r="V17" s="80"/>
      <c r="W17" s="80"/>
      <c r="X17" s="99">
        <f t="shared" si="0"/>
        <v>0</v>
      </c>
      <c r="Y17" s="99"/>
      <c r="Z17" s="99"/>
      <c r="AA17" s="99"/>
      <c r="AB17" s="99">
        <f t="shared" si="1"/>
        <v>0</v>
      </c>
      <c r="AC17" s="99"/>
      <c r="AD17" s="99"/>
      <c r="AE17" s="99"/>
      <c r="AF17" s="95">
        <v>535080</v>
      </c>
      <c r="AG17" s="95"/>
      <c r="AH17" s="95"/>
      <c r="AI17" s="96"/>
    </row>
    <row r="18" spans="1:35" x14ac:dyDescent="0.25">
      <c r="A18" s="8"/>
      <c r="B18" s="7"/>
      <c r="C18" s="7"/>
      <c r="D18" s="7"/>
      <c r="E18" s="7"/>
      <c r="F18" s="7"/>
      <c r="G18" s="7"/>
      <c r="H18" s="9"/>
      <c r="I18" s="9"/>
      <c r="J18" s="9"/>
      <c r="K18" s="9"/>
      <c r="L18" s="9"/>
      <c r="M18" s="9"/>
      <c r="N18" s="10"/>
      <c r="O18" s="10"/>
      <c r="P18" s="11"/>
      <c r="Q18" s="2"/>
      <c r="R18" s="106" t="s">
        <v>119</v>
      </c>
      <c r="S18" s="107"/>
      <c r="T18" s="85" t="s">
        <v>127</v>
      </c>
      <c r="U18" s="85"/>
      <c r="V18" s="85"/>
      <c r="W18" s="85"/>
      <c r="X18" s="100">
        <f t="shared" si="0"/>
        <v>0</v>
      </c>
      <c r="Y18" s="100"/>
      <c r="Z18" s="100"/>
      <c r="AA18" s="100"/>
      <c r="AB18" s="100">
        <f t="shared" si="1"/>
        <v>0</v>
      </c>
      <c r="AC18" s="100"/>
      <c r="AD18" s="100"/>
      <c r="AE18" s="100"/>
      <c r="AF18" s="95">
        <v>535080</v>
      </c>
      <c r="AG18" s="95"/>
      <c r="AH18" s="95"/>
      <c r="AI18" s="96"/>
    </row>
    <row r="19" spans="1:35" x14ac:dyDescent="0.25">
      <c r="A19" s="8"/>
      <c r="B19" s="7"/>
      <c r="C19" s="7"/>
      <c r="D19" s="7"/>
      <c r="E19" s="7"/>
      <c r="F19" s="7"/>
      <c r="G19" s="7"/>
      <c r="H19" s="9"/>
      <c r="I19" s="9"/>
      <c r="J19" s="9"/>
      <c r="K19" s="9"/>
      <c r="L19" s="9"/>
      <c r="M19" s="9"/>
      <c r="N19" s="10"/>
      <c r="O19" s="10"/>
      <c r="P19" s="11"/>
      <c r="Q19" s="2"/>
      <c r="R19" s="69" t="s">
        <v>136</v>
      </c>
      <c r="S19" s="69"/>
      <c r="T19" s="69"/>
      <c r="U19" s="69"/>
      <c r="V19" s="69"/>
      <c r="W19" s="69"/>
      <c r="X19" s="70">
        <f>SUM(PCardExpenses)</f>
        <v>0</v>
      </c>
      <c r="Y19" s="70"/>
      <c r="Z19" s="70"/>
      <c r="AA19" s="70"/>
      <c r="AB19" s="70">
        <f>SUM(CashExpenses)</f>
        <v>0</v>
      </c>
      <c r="AC19" s="70"/>
      <c r="AD19" s="70"/>
      <c r="AE19" s="70"/>
      <c r="AF19" s="70">
        <f>SUM(PCardTotal,CashTotal)</f>
        <v>0</v>
      </c>
      <c r="AG19" s="70"/>
      <c r="AH19" s="70"/>
      <c r="AI19" s="70"/>
    </row>
    <row r="20" spans="1:35" x14ac:dyDescent="0.25">
      <c r="A20" s="8"/>
      <c r="B20" s="7"/>
      <c r="C20" s="7"/>
      <c r="D20" s="7"/>
      <c r="E20" s="7"/>
      <c r="F20" s="7"/>
      <c r="G20" s="7"/>
      <c r="H20" s="9"/>
      <c r="I20" s="9"/>
      <c r="J20" s="9"/>
      <c r="K20" s="9"/>
      <c r="L20" s="9"/>
      <c r="M20" s="9"/>
      <c r="N20" s="10"/>
      <c r="O20" s="10"/>
      <c r="P20" s="11"/>
      <c r="Q20" s="2"/>
      <c r="S20" s="2"/>
      <c r="T20" s="2"/>
      <c r="U20" s="2"/>
      <c r="V20" s="2"/>
      <c r="W20" s="2"/>
    </row>
    <row r="21" spans="1:35" x14ac:dyDescent="0.25">
      <c r="A21" s="8"/>
      <c r="B21" s="7"/>
      <c r="C21" s="7"/>
      <c r="D21" s="7"/>
      <c r="E21" s="7"/>
      <c r="F21" s="7"/>
      <c r="G21" s="7"/>
      <c r="H21" s="9"/>
      <c r="I21" s="9"/>
      <c r="J21" s="9"/>
      <c r="K21" s="9"/>
      <c r="L21" s="9"/>
      <c r="M21" s="9"/>
      <c r="N21" s="10"/>
      <c r="O21" s="10"/>
      <c r="P21" s="11"/>
      <c r="Q21" s="2"/>
      <c r="R21" s="42" t="s">
        <v>137</v>
      </c>
      <c r="S21" s="43"/>
      <c r="T21" s="43"/>
      <c r="U21" s="43"/>
      <c r="V21" s="43"/>
      <c r="W21" s="43"/>
      <c r="X21" s="43"/>
      <c r="Y21" s="43"/>
      <c r="Z21" s="43"/>
      <c r="AA21" s="44"/>
      <c r="AB21" s="42" t="s">
        <v>110</v>
      </c>
      <c r="AC21" s="43"/>
      <c r="AD21" s="43"/>
      <c r="AE21" s="43"/>
      <c r="AF21" s="43"/>
      <c r="AG21" s="43"/>
      <c r="AH21" s="43"/>
      <c r="AI21" s="44"/>
    </row>
    <row r="22" spans="1:35" x14ac:dyDescent="0.25">
      <c r="A22" s="8"/>
      <c r="B22" s="7"/>
      <c r="C22" s="7"/>
      <c r="D22" s="7"/>
      <c r="E22" s="7"/>
      <c r="F22" s="7"/>
      <c r="G22" s="7"/>
      <c r="H22" s="9"/>
      <c r="I22" s="9"/>
      <c r="J22" s="9"/>
      <c r="K22" s="9"/>
      <c r="L22" s="9"/>
      <c r="M22" s="9"/>
      <c r="N22" s="10"/>
      <c r="O22" s="10"/>
      <c r="P22" s="11"/>
      <c r="Q22" s="2"/>
      <c r="R22" s="77" t="s">
        <v>140</v>
      </c>
      <c r="S22" s="78"/>
      <c r="T22" s="78"/>
      <c r="U22" s="78"/>
      <c r="V22" s="78"/>
      <c r="W22" s="78"/>
      <c r="X22" s="71"/>
      <c r="Y22" s="72"/>
      <c r="Z22" s="72"/>
      <c r="AA22" s="73"/>
      <c r="AB22" s="82" t="s">
        <v>152</v>
      </c>
      <c r="AC22" s="80"/>
      <c r="AD22" s="80"/>
      <c r="AE22" s="81"/>
      <c r="AF22" s="59">
        <f>IF(ISBLANK(RtnDate),0,DATEDIF(DeptDate,RtnDate,"d")+1)</f>
        <v>0</v>
      </c>
      <c r="AG22" s="59"/>
      <c r="AH22" s="59"/>
      <c r="AI22" s="60"/>
    </row>
    <row r="23" spans="1:35" x14ac:dyDescent="0.25">
      <c r="A23" s="8"/>
      <c r="B23" s="7"/>
      <c r="C23" s="7"/>
      <c r="D23" s="7"/>
      <c r="E23" s="7"/>
      <c r="F23" s="7"/>
      <c r="G23" s="7"/>
      <c r="H23" s="9"/>
      <c r="I23" s="9"/>
      <c r="J23" s="9"/>
      <c r="K23" s="9"/>
      <c r="L23" s="9"/>
      <c r="M23" s="9"/>
      <c r="N23" s="10"/>
      <c r="O23" s="10"/>
      <c r="P23" s="11"/>
      <c r="Q23" s="2"/>
      <c r="R23" s="79" t="s">
        <v>141</v>
      </c>
      <c r="S23" s="80"/>
      <c r="T23" s="80"/>
      <c r="U23" s="80"/>
      <c r="V23" s="80"/>
      <c r="W23" s="81"/>
      <c r="X23" s="74"/>
      <c r="Y23" s="75"/>
      <c r="Z23" s="75"/>
      <c r="AA23" s="76"/>
      <c r="AB23" s="82" t="s">
        <v>156</v>
      </c>
      <c r="AC23" s="80"/>
      <c r="AD23" s="80"/>
      <c r="AE23" s="81"/>
      <c r="AF23" s="61"/>
      <c r="AG23" s="62"/>
      <c r="AH23" s="62"/>
      <c r="AI23" s="63"/>
    </row>
    <row r="24" spans="1:35" x14ac:dyDescent="0.25">
      <c r="A24" s="8"/>
      <c r="B24" s="7"/>
      <c r="C24" s="7"/>
      <c r="D24" s="7"/>
      <c r="E24" s="7"/>
      <c r="F24" s="7"/>
      <c r="G24" s="7"/>
      <c r="H24" s="9"/>
      <c r="I24" s="9"/>
      <c r="J24" s="9"/>
      <c r="K24" s="9"/>
      <c r="L24" s="9"/>
      <c r="M24" s="9"/>
      <c r="N24" s="10"/>
      <c r="O24" s="10"/>
      <c r="P24" s="11"/>
      <c r="Q24" s="2"/>
      <c r="R24" s="79" t="s">
        <v>142</v>
      </c>
      <c r="S24" s="80"/>
      <c r="T24" s="80"/>
      <c r="U24" s="80"/>
      <c r="V24" s="80"/>
      <c r="W24" s="80"/>
      <c r="X24" s="64">
        <f>CashTotal</f>
        <v>0</v>
      </c>
      <c r="Y24" s="64"/>
      <c r="Z24" s="64"/>
      <c r="AA24" s="64"/>
      <c r="AB24" s="80" t="s">
        <v>138</v>
      </c>
      <c r="AC24" s="80"/>
      <c r="AD24" s="80"/>
      <c r="AE24" s="80"/>
      <c r="AF24" s="64">
        <f>X13+AB13</f>
        <v>0</v>
      </c>
      <c r="AG24" s="64"/>
      <c r="AH24" s="64"/>
      <c r="AI24" s="65"/>
    </row>
    <row r="25" spans="1:35" x14ac:dyDescent="0.25">
      <c r="A25" s="8"/>
      <c r="B25" s="7"/>
      <c r="C25" s="7"/>
      <c r="D25" s="7"/>
      <c r="E25" s="7"/>
      <c r="F25" s="7"/>
      <c r="G25" s="7"/>
      <c r="H25" s="9"/>
      <c r="I25" s="9"/>
      <c r="J25" s="9"/>
      <c r="K25" s="9"/>
      <c r="L25" s="9"/>
      <c r="M25" s="9"/>
      <c r="N25" s="10"/>
      <c r="O25" s="10"/>
      <c r="P25" s="11"/>
      <c r="Q25" s="2"/>
      <c r="R25" s="84" t="s">
        <v>143</v>
      </c>
      <c r="S25" s="85"/>
      <c r="T25" s="85"/>
      <c r="U25" s="85"/>
      <c r="V25" s="85"/>
      <c r="W25" s="85"/>
      <c r="X25" s="83">
        <f>CAAmount-CAExpenses</f>
        <v>0</v>
      </c>
      <c r="Y25" s="83"/>
      <c r="Z25" s="83"/>
      <c r="AA25" s="83"/>
      <c r="AB25" s="85" t="s">
        <v>139</v>
      </c>
      <c r="AC25" s="85"/>
      <c r="AD25" s="85"/>
      <c r="AE25" s="85"/>
      <c r="AF25" s="66">
        <f>IFERROR(TotalLodging/RoomNights,0)</f>
        <v>0</v>
      </c>
      <c r="AG25" s="66"/>
      <c r="AH25" s="66"/>
      <c r="AI25" s="67"/>
    </row>
    <row r="26" spans="1:35" x14ac:dyDescent="0.25">
      <c r="A26" s="8"/>
      <c r="B26" s="7"/>
      <c r="C26" s="7"/>
      <c r="D26" s="7"/>
      <c r="E26" s="7"/>
      <c r="F26" s="7"/>
      <c r="G26" s="7"/>
      <c r="H26" s="9"/>
      <c r="I26" s="9"/>
      <c r="J26" s="9"/>
      <c r="K26" s="9"/>
      <c r="L26" s="9"/>
      <c r="M26" s="9"/>
      <c r="N26" s="10"/>
      <c r="O26" s="10"/>
      <c r="P26" s="1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x14ac:dyDescent="0.25">
      <c r="A27" s="8"/>
      <c r="B27" s="7"/>
      <c r="C27" s="7"/>
      <c r="D27" s="7"/>
      <c r="E27" s="7"/>
      <c r="F27" s="7"/>
      <c r="G27" s="7"/>
      <c r="H27" s="9"/>
      <c r="I27" s="9"/>
      <c r="J27" s="9"/>
      <c r="K27" s="9"/>
      <c r="L27" s="9"/>
      <c r="M27" s="9"/>
      <c r="N27" s="10"/>
      <c r="O27" s="10"/>
      <c r="P27" s="11"/>
      <c r="Q27" s="2"/>
      <c r="R27" s="42" t="s">
        <v>148</v>
      </c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4"/>
    </row>
    <row r="28" spans="1:35" x14ac:dyDescent="0.25">
      <c r="A28" s="8"/>
      <c r="B28" s="7"/>
      <c r="C28" s="7"/>
      <c r="D28" s="7"/>
      <c r="E28" s="7"/>
      <c r="F28" s="7"/>
      <c r="G28" s="7"/>
      <c r="H28" s="9"/>
      <c r="I28" s="9"/>
      <c r="J28" s="9"/>
      <c r="K28" s="9"/>
      <c r="L28" s="9"/>
      <c r="M28" s="9"/>
      <c r="N28" s="10"/>
      <c r="O28" s="10"/>
      <c r="P28" s="11"/>
      <c r="Q28" s="2"/>
      <c r="R28" s="58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/>
    </row>
    <row r="29" spans="1:35" x14ac:dyDescent="0.25">
      <c r="A29" s="8"/>
      <c r="B29" s="7"/>
      <c r="C29" s="7"/>
      <c r="D29" s="7"/>
      <c r="E29" s="7"/>
      <c r="F29" s="7"/>
      <c r="G29" s="7"/>
      <c r="H29" s="9"/>
      <c r="I29" s="9"/>
      <c r="J29" s="9"/>
      <c r="K29" s="9"/>
      <c r="L29" s="9"/>
      <c r="M29" s="9"/>
      <c r="N29" s="10"/>
      <c r="O29" s="10"/>
      <c r="P29" s="11"/>
      <c r="Q29" s="2"/>
      <c r="R29" s="8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12"/>
    </row>
    <row r="30" spans="1:35" x14ac:dyDescent="0.25">
      <c r="A30" s="8"/>
      <c r="B30" s="7"/>
      <c r="C30" s="7"/>
      <c r="D30" s="7"/>
      <c r="E30" s="7"/>
      <c r="F30" s="7"/>
      <c r="G30" s="7"/>
      <c r="H30" s="9"/>
      <c r="I30" s="9"/>
      <c r="J30" s="9"/>
      <c r="K30" s="9"/>
      <c r="L30" s="9"/>
      <c r="M30" s="9"/>
      <c r="N30" s="10"/>
      <c r="O30" s="10"/>
      <c r="P30" s="11"/>
      <c r="Q30" s="2"/>
      <c r="R30" s="8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12"/>
    </row>
    <row r="31" spans="1:35" x14ac:dyDescent="0.25">
      <c r="A31" s="8"/>
      <c r="B31" s="7"/>
      <c r="C31" s="7"/>
      <c r="D31" s="7"/>
      <c r="E31" s="7"/>
      <c r="F31" s="7"/>
      <c r="G31" s="7"/>
      <c r="H31" s="9"/>
      <c r="I31" s="9"/>
      <c r="J31" s="9"/>
      <c r="K31" s="9"/>
      <c r="L31" s="9"/>
      <c r="M31" s="9"/>
      <c r="N31" s="10"/>
      <c r="O31" s="10"/>
      <c r="P31" s="11"/>
      <c r="Q31" s="2"/>
      <c r="R31" s="8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12"/>
    </row>
    <row r="32" spans="1:35" x14ac:dyDescent="0.25">
      <c r="A32" s="8"/>
      <c r="B32" s="7"/>
      <c r="C32" s="7"/>
      <c r="D32" s="7"/>
      <c r="E32" s="7"/>
      <c r="F32" s="7"/>
      <c r="G32" s="7"/>
      <c r="H32" s="9"/>
      <c r="I32" s="9"/>
      <c r="J32" s="9"/>
      <c r="K32" s="9"/>
      <c r="L32" s="9"/>
      <c r="M32" s="9"/>
      <c r="N32" s="10"/>
      <c r="O32" s="10"/>
      <c r="P32" s="11"/>
      <c r="Q32" s="2"/>
      <c r="R32" s="8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12"/>
    </row>
    <row r="33" spans="1:35" x14ac:dyDescent="0.25">
      <c r="A33" s="8"/>
      <c r="B33" s="7"/>
      <c r="C33" s="7"/>
      <c r="D33" s="7"/>
      <c r="E33" s="7"/>
      <c r="F33" s="7"/>
      <c r="G33" s="7"/>
      <c r="H33" s="9"/>
      <c r="I33" s="9"/>
      <c r="J33" s="9"/>
      <c r="K33" s="9"/>
      <c r="L33" s="9"/>
      <c r="M33" s="9"/>
      <c r="N33" s="10"/>
      <c r="O33" s="10"/>
      <c r="P33" s="11"/>
      <c r="Q33" s="2"/>
      <c r="R33" s="8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12"/>
    </row>
    <row r="34" spans="1:35" x14ac:dyDescent="0.25">
      <c r="A34" s="8"/>
      <c r="B34" s="7"/>
      <c r="C34" s="7"/>
      <c r="D34" s="7"/>
      <c r="E34" s="7"/>
      <c r="F34" s="7"/>
      <c r="G34" s="7"/>
      <c r="H34" s="9"/>
      <c r="I34" s="9"/>
      <c r="J34" s="9"/>
      <c r="K34" s="9"/>
      <c r="L34" s="9"/>
      <c r="M34" s="9"/>
      <c r="N34" s="10"/>
      <c r="O34" s="10"/>
      <c r="P34" s="11"/>
      <c r="Q34" s="2"/>
      <c r="R34" s="8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12"/>
    </row>
    <row r="35" spans="1:35" x14ac:dyDescent="0.25">
      <c r="A35" s="8"/>
      <c r="B35" s="7"/>
      <c r="C35" s="7"/>
      <c r="D35" s="7"/>
      <c r="E35" s="7"/>
      <c r="F35" s="7"/>
      <c r="G35" s="7"/>
      <c r="H35" s="9"/>
      <c r="I35" s="9"/>
      <c r="J35" s="9"/>
      <c r="K35" s="9"/>
      <c r="L35" s="9"/>
      <c r="M35" s="9"/>
      <c r="N35" s="10"/>
      <c r="O35" s="10"/>
      <c r="P35" s="11"/>
      <c r="Q35" s="2"/>
      <c r="R35" s="8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12"/>
    </row>
    <row r="36" spans="1:35" x14ac:dyDescent="0.25">
      <c r="A36" s="8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10"/>
      <c r="O36" s="10"/>
      <c r="P36" s="11"/>
      <c r="Q36" s="2"/>
      <c r="R36" s="8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12"/>
    </row>
    <row r="37" spans="1:35" x14ac:dyDescent="0.25">
      <c r="A37" s="8"/>
      <c r="B37" s="7"/>
      <c r="C37" s="7"/>
      <c r="D37" s="7"/>
      <c r="E37" s="7"/>
      <c r="F37" s="7"/>
      <c r="G37" s="7"/>
      <c r="H37" s="9"/>
      <c r="I37" s="9"/>
      <c r="J37" s="9"/>
      <c r="K37" s="9"/>
      <c r="L37" s="9"/>
      <c r="M37" s="9"/>
      <c r="N37" s="10"/>
      <c r="O37" s="10"/>
      <c r="P37" s="11"/>
      <c r="Q37" s="2"/>
      <c r="R37" s="8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12"/>
    </row>
    <row r="38" spans="1:35" x14ac:dyDescent="0.25">
      <c r="A38" s="8"/>
      <c r="B38" s="7"/>
      <c r="C38" s="7"/>
      <c r="D38" s="7"/>
      <c r="E38" s="7"/>
      <c r="F38" s="7"/>
      <c r="G38" s="7"/>
      <c r="H38" s="9"/>
      <c r="I38" s="9"/>
      <c r="J38" s="9"/>
      <c r="K38" s="9"/>
      <c r="L38" s="9"/>
      <c r="M38" s="9"/>
      <c r="N38" s="10"/>
      <c r="O38" s="10"/>
      <c r="P38" s="11"/>
      <c r="Q38" s="2"/>
      <c r="R38" s="8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12"/>
    </row>
    <row r="39" spans="1:35" x14ac:dyDescent="0.25">
      <c r="A39" s="8"/>
      <c r="B39" s="7"/>
      <c r="C39" s="7"/>
      <c r="D39" s="7"/>
      <c r="E39" s="7"/>
      <c r="F39" s="7"/>
      <c r="G39" s="7"/>
      <c r="H39" s="9"/>
      <c r="I39" s="9"/>
      <c r="J39" s="9"/>
      <c r="K39" s="9"/>
      <c r="L39" s="9"/>
      <c r="M39" s="9"/>
      <c r="N39" s="10"/>
      <c r="O39" s="10"/>
      <c r="P39" s="11"/>
      <c r="Q39" s="2"/>
      <c r="R39" s="8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12"/>
    </row>
    <row r="40" spans="1:35" x14ac:dyDescent="0.25">
      <c r="A40" s="8"/>
      <c r="B40" s="7"/>
      <c r="C40" s="7"/>
      <c r="D40" s="7"/>
      <c r="E40" s="7"/>
      <c r="F40" s="7"/>
      <c r="G40" s="7"/>
      <c r="H40" s="9"/>
      <c r="I40" s="9"/>
      <c r="J40" s="9"/>
      <c r="K40" s="9"/>
      <c r="L40" s="9"/>
      <c r="M40" s="9"/>
      <c r="N40" s="10"/>
      <c r="O40" s="10"/>
      <c r="P40" s="11"/>
      <c r="Q40" s="2"/>
      <c r="R40" s="6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1"/>
    </row>
    <row r="41" spans="1:35" x14ac:dyDescent="0.25">
      <c r="A41" s="8"/>
      <c r="B41" s="7"/>
      <c r="C41" s="7"/>
      <c r="D41" s="7"/>
      <c r="E41" s="7"/>
      <c r="F41" s="7"/>
      <c r="G41" s="7"/>
      <c r="H41" s="9"/>
      <c r="I41" s="9"/>
      <c r="J41" s="9"/>
      <c r="K41" s="9"/>
      <c r="L41" s="9"/>
      <c r="M41" s="9"/>
      <c r="N41" s="10"/>
      <c r="O41" s="10"/>
      <c r="P41" s="11"/>
      <c r="Q41" s="2"/>
      <c r="R41" s="45" t="s">
        <v>149</v>
      </c>
      <c r="S41" s="16"/>
      <c r="T41" s="16"/>
      <c r="U41" s="46">
        <f>COUNTA(R28:AI40)</f>
        <v>0</v>
      </c>
      <c r="V41" s="47"/>
      <c r="W41" s="48"/>
      <c r="X41" s="16" t="s">
        <v>150</v>
      </c>
      <c r="Y41" s="16"/>
      <c r="Z41" s="16"/>
      <c r="AA41" s="49">
        <f>IF(State="IN",26,36)</f>
        <v>36</v>
      </c>
      <c r="AB41" s="50"/>
      <c r="AC41" s="51"/>
      <c r="AD41" s="16" t="s">
        <v>151</v>
      </c>
      <c r="AE41" s="16"/>
      <c r="AF41" s="16"/>
      <c r="AG41" s="17">
        <f>TravelParty*PerDiem*TripDays</f>
        <v>0</v>
      </c>
      <c r="AH41" s="18"/>
      <c r="AI41" s="19"/>
    </row>
    <row r="42" spans="1:35" x14ac:dyDescent="0.25">
      <c r="A42" s="8"/>
      <c r="B42" s="7"/>
      <c r="C42" s="7"/>
      <c r="D42" s="7"/>
      <c r="E42" s="7"/>
      <c r="F42" s="7"/>
      <c r="G42" s="7"/>
      <c r="H42" s="9"/>
      <c r="I42" s="9"/>
      <c r="J42" s="9"/>
      <c r="K42" s="9"/>
      <c r="L42" s="9"/>
      <c r="M42" s="9"/>
      <c r="N42" s="10"/>
      <c r="O42" s="10"/>
      <c r="P42" s="1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x14ac:dyDescent="0.25">
      <c r="A43" s="8"/>
      <c r="B43" s="7"/>
      <c r="C43" s="7"/>
      <c r="D43" s="7"/>
      <c r="E43" s="7"/>
      <c r="F43" s="7"/>
      <c r="G43" s="7"/>
      <c r="H43" s="9"/>
      <c r="I43" s="9"/>
      <c r="J43" s="9"/>
      <c r="K43" s="9"/>
      <c r="L43" s="9"/>
      <c r="M43" s="9"/>
      <c r="N43" s="10"/>
      <c r="O43" s="10"/>
      <c r="P43" s="11"/>
      <c r="Q43" s="2"/>
      <c r="R43" s="42" t="s">
        <v>147</v>
      </c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4"/>
    </row>
    <row r="44" spans="1:35" x14ac:dyDescent="0.25">
      <c r="A44" s="8"/>
      <c r="B44" s="7"/>
      <c r="C44" s="7"/>
      <c r="D44" s="7"/>
      <c r="E44" s="7"/>
      <c r="F44" s="7"/>
      <c r="G44" s="7"/>
      <c r="H44" s="9"/>
      <c r="I44" s="9"/>
      <c r="J44" s="9"/>
      <c r="K44" s="9"/>
      <c r="L44" s="9"/>
      <c r="M44" s="9"/>
      <c r="N44" s="10"/>
      <c r="O44" s="10"/>
      <c r="P44" s="11"/>
      <c r="Q44" s="2"/>
      <c r="R44" s="26" t="s">
        <v>146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8"/>
    </row>
    <row r="45" spans="1:35" x14ac:dyDescent="0.25">
      <c r="A45" s="8"/>
      <c r="B45" s="7"/>
      <c r="C45" s="7"/>
      <c r="D45" s="7"/>
      <c r="E45" s="7"/>
      <c r="F45" s="7"/>
      <c r="G45" s="7"/>
      <c r="H45" s="9"/>
      <c r="I45" s="9"/>
      <c r="J45" s="9"/>
      <c r="K45" s="9"/>
      <c r="L45" s="9"/>
      <c r="M45" s="9"/>
      <c r="N45" s="10"/>
      <c r="O45" s="10"/>
      <c r="P45" s="11"/>
      <c r="Q45" s="2"/>
      <c r="R45" s="26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8"/>
    </row>
    <row r="46" spans="1:35" x14ac:dyDescent="0.25">
      <c r="A46" s="8"/>
      <c r="B46" s="7"/>
      <c r="C46" s="7"/>
      <c r="D46" s="7"/>
      <c r="E46" s="7"/>
      <c r="F46" s="7"/>
      <c r="G46" s="7"/>
      <c r="H46" s="9"/>
      <c r="I46" s="9"/>
      <c r="J46" s="9"/>
      <c r="K46" s="9"/>
      <c r="L46" s="9"/>
      <c r="M46" s="9"/>
      <c r="N46" s="10"/>
      <c r="O46" s="10"/>
      <c r="P46" s="11"/>
      <c r="Q46" s="2"/>
      <c r="R46" s="20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2"/>
    </row>
    <row r="47" spans="1:35" x14ac:dyDescent="0.25">
      <c r="A47" s="8"/>
      <c r="B47" s="7"/>
      <c r="C47" s="7"/>
      <c r="D47" s="7"/>
      <c r="E47" s="7"/>
      <c r="F47" s="7"/>
      <c r="G47" s="7"/>
      <c r="H47" s="9"/>
      <c r="I47" s="9"/>
      <c r="J47" s="9"/>
      <c r="K47" s="9"/>
      <c r="L47" s="9"/>
      <c r="M47" s="9"/>
      <c r="N47" s="10"/>
      <c r="O47" s="10"/>
      <c r="P47" s="11"/>
      <c r="Q47" s="2"/>
      <c r="R47" s="23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</row>
    <row r="48" spans="1:35" x14ac:dyDescent="0.25">
      <c r="A48" s="29"/>
      <c r="B48" s="30"/>
      <c r="C48" s="30"/>
      <c r="D48" s="30"/>
      <c r="E48" s="30"/>
      <c r="F48" s="30"/>
      <c r="G48" s="31"/>
      <c r="H48" s="32"/>
      <c r="I48" s="33"/>
      <c r="J48" s="34"/>
      <c r="K48" s="32"/>
      <c r="L48" s="33"/>
      <c r="M48" s="34"/>
      <c r="N48" s="35"/>
      <c r="O48" s="36"/>
      <c r="P48" s="37"/>
      <c r="Q48" s="2"/>
      <c r="R48" s="13" t="s">
        <v>145</v>
      </c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 t="s">
        <v>3</v>
      </c>
      <c r="AF48" s="14"/>
      <c r="AG48" s="14"/>
      <c r="AH48" s="14"/>
      <c r="AI48" s="15"/>
    </row>
    <row r="49" spans="1:35" x14ac:dyDescent="0.25">
      <c r="A49" s="8"/>
      <c r="B49" s="7"/>
      <c r="C49" s="7"/>
      <c r="D49" s="7"/>
      <c r="E49" s="7"/>
      <c r="F49" s="7"/>
      <c r="G49" s="7"/>
      <c r="H49" s="9"/>
      <c r="I49" s="9"/>
      <c r="J49" s="9"/>
      <c r="K49" s="9"/>
      <c r="L49" s="9"/>
      <c r="M49" s="9"/>
      <c r="N49" s="10"/>
      <c r="O49" s="10"/>
      <c r="P49" s="11"/>
      <c r="Q49" s="2"/>
      <c r="R49" s="20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2"/>
    </row>
    <row r="50" spans="1:35" ht="15.75" thickBot="1" x14ac:dyDescent="0.3">
      <c r="A50" s="8"/>
      <c r="B50" s="7"/>
      <c r="C50" s="7"/>
      <c r="D50" s="7"/>
      <c r="E50" s="7"/>
      <c r="F50" s="7"/>
      <c r="G50" s="7"/>
      <c r="H50" s="9"/>
      <c r="I50" s="9"/>
      <c r="J50" s="9"/>
      <c r="K50" s="57"/>
      <c r="L50" s="57"/>
      <c r="M50" s="57"/>
      <c r="N50" s="38"/>
      <c r="O50" s="38"/>
      <c r="P50" s="39"/>
      <c r="Q50" s="2"/>
      <c r="R50" s="23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</row>
    <row r="51" spans="1:35" ht="15.75" thickBot="1" x14ac:dyDescent="0.3">
      <c r="A51" s="91" t="s">
        <v>132</v>
      </c>
      <c r="B51" s="92"/>
      <c r="C51" s="92"/>
      <c r="D51" s="92"/>
      <c r="E51" s="92"/>
      <c r="F51" s="92"/>
      <c r="G51" s="92"/>
      <c r="H51" s="92"/>
      <c r="I51" s="92"/>
      <c r="J51" s="93"/>
      <c r="K51" s="54">
        <f>SUM(Expenses)</f>
        <v>0</v>
      </c>
      <c r="L51" s="55"/>
      <c r="M51" s="55"/>
      <c r="N51" s="55"/>
      <c r="O51" s="55"/>
      <c r="P51" s="56"/>
      <c r="Q51" s="2"/>
      <c r="R51" s="6" t="s">
        <v>144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 t="s">
        <v>3</v>
      </c>
      <c r="AF51" s="4"/>
      <c r="AG51" s="4"/>
      <c r="AH51" s="4"/>
      <c r="AI51" s="5"/>
    </row>
    <row r="52" spans="1:3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</sheetData>
  <sheetProtection sheet="1" formatCells="0" selectLockedCells="1"/>
  <sortState ref="AA4:AB13">
    <sortCondition ref="AA4"/>
  </sortState>
  <mergeCells count="325">
    <mergeCell ref="A1:AI2"/>
    <mergeCell ref="X4:Z4"/>
    <mergeCell ref="X5:Z5"/>
    <mergeCell ref="AA5:AC5"/>
    <mergeCell ref="AD5:AF5"/>
    <mergeCell ref="AG5:AI5"/>
    <mergeCell ref="AA4:AC4"/>
    <mergeCell ref="X3:AC3"/>
    <mergeCell ref="AD4:AF4"/>
    <mergeCell ref="AG4:AI4"/>
    <mergeCell ref="AD3:AI3"/>
    <mergeCell ref="A5:G5"/>
    <mergeCell ref="A3:G4"/>
    <mergeCell ref="H5:N5"/>
    <mergeCell ref="H3:N4"/>
    <mergeCell ref="U4:W4"/>
    <mergeCell ref="U5:W5"/>
    <mergeCell ref="O3:W3"/>
    <mergeCell ref="O4:T4"/>
    <mergeCell ref="O5:T5"/>
    <mergeCell ref="AB7:AE8"/>
    <mergeCell ref="AF7:AI8"/>
    <mergeCell ref="K17:M17"/>
    <mergeCell ref="K18:M18"/>
    <mergeCell ref="R17:S17"/>
    <mergeCell ref="R18:S18"/>
    <mergeCell ref="K14:M14"/>
    <mergeCell ref="K15:M15"/>
    <mergeCell ref="K16:M16"/>
    <mergeCell ref="K7:M8"/>
    <mergeCell ref="K9:M9"/>
    <mergeCell ref="K10:M10"/>
    <mergeCell ref="K11:M11"/>
    <mergeCell ref="K12:M12"/>
    <mergeCell ref="K13:M13"/>
    <mergeCell ref="T7:W8"/>
    <mergeCell ref="X7:AA8"/>
    <mergeCell ref="R7:S8"/>
    <mergeCell ref="R9:S9"/>
    <mergeCell ref="R10:S10"/>
    <mergeCell ref="T9:W9"/>
    <mergeCell ref="T10:W10"/>
    <mergeCell ref="X9:AA9"/>
    <mergeCell ref="X10:AA10"/>
    <mergeCell ref="H17:J17"/>
    <mergeCell ref="H18:J18"/>
    <mergeCell ref="A47:G47"/>
    <mergeCell ref="A49:G49"/>
    <mergeCell ref="X11:AA11"/>
    <mergeCell ref="X12:AA12"/>
    <mergeCell ref="X13:AA13"/>
    <mergeCell ref="X14:AA14"/>
    <mergeCell ref="T17:W17"/>
    <mergeCell ref="T18:W18"/>
    <mergeCell ref="X15:AA15"/>
    <mergeCell ref="X16:AA16"/>
    <mergeCell ref="K43:M43"/>
    <mergeCell ref="K44:M44"/>
    <mergeCell ref="K45:M45"/>
    <mergeCell ref="K46:M46"/>
    <mergeCell ref="K41:M41"/>
    <mergeCell ref="K42:M42"/>
    <mergeCell ref="K30:M30"/>
    <mergeCell ref="K31:M31"/>
    <mergeCell ref="H42:J42"/>
    <mergeCell ref="H43:J43"/>
    <mergeCell ref="H44:J44"/>
    <mergeCell ref="H45:J45"/>
    <mergeCell ref="H46:J46"/>
    <mergeCell ref="H19:J19"/>
    <mergeCell ref="H20:J20"/>
    <mergeCell ref="H21:J21"/>
    <mergeCell ref="H22:J22"/>
    <mergeCell ref="H39:J39"/>
    <mergeCell ref="H40:J40"/>
    <mergeCell ref="H41:J41"/>
    <mergeCell ref="H31:J31"/>
    <mergeCell ref="H32:J32"/>
    <mergeCell ref="H27:J27"/>
    <mergeCell ref="H28:J28"/>
    <mergeCell ref="H29:J29"/>
    <mergeCell ref="H30:J30"/>
    <mergeCell ref="H33:J33"/>
    <mergeCell ref="H34:J34"/>
    <mergeCell ref="H35:J35"/>
    <mergeCell ref="H36:J36"/>
    <mergeCell ref="H23:J23"/>
    <mergeCell ref="H24:J24"/>
    <mergeCell ref="H25:J25"/>
    <mergeCell ref="H26:J26"/>
    <mergeCell ref="H37:J37"/>
    <mergeCell ref="T12:W12"/>
    <mergeCell ref="T13:W13"/>
    <mergeCell ref="T14:W14"/>
    <mergeCell ref="T15:W15"/>
    <mergeCell ref="T16:W16"/>
    <mergeCell ref="R11:S11"/>
    <mergeCell ref="R12:S12"/>
    <mergeCell ref="R13:S13"/>
    <mergeCell ref="R14:S14"/>
    <mergeCell ref="R15:S15"/>
    <mergeCell ref="R16:S16"/>
    <mergeCell ref="AF17:AI17"/>
    <mergeCell ref="AF18:AI18"/>
    <mergeCell ref="H7:J8"/>
    <mergeCell ref="AB17:AE17"/>
    <mergeCell ref="AB18:AE18"/>
    <mergeCell ref="AF9:AI9"/>
    <mergeCell ref="AF10:AI10"/>
    <mergeCell ref="AF11:AI11"/>
    <mergeCell ref="AF12:AI12"/>
    <mergeCell ref="AF13:AI13"/>
    <mergeCell ref="AF14:AI14"/>
    <mergeCell ref="AF15:AI15"/>
    <mergeCell ref="AF16:AI16"/>
    <mergeCell ref="X17:AA17"/>
    <mergeCell ref="X18:AA18"/>
    <mergeCell ref="AB9:AE9"/>
    <mergeCell ref="AB10:AE10"/>
    <mergeCell ref="AB11:AE11"/>
    <mergeCell ref="AB12:AE12"/>
    <mergeCell ref="AB13:AE13"/>
    <mergeCell ref="AB14:AE14"/>
    <mergeCell ref="AB15:AE15"/>
    <mergeCell ref="AB16:AE16"/>
    <mergeCell ref="T11:W11"/>
    <mergeCell ref="H47:J47"/>
    <mergeCell ref="A51:J51"/>
    <mergeCell ref="H9:J9"/>
    <mergeCell ref="H10:J10"/>
    <mergeCell ref="H11:J11"/>
    <mergeCell ref="H12:J12"/>
    <mergeCell ref="H13:J13"/>
    <mergeCell ref="H14:J14"/>
    <mergeCell ref="H15:J15"/>
    <mergeCell ref="H16:J16"/>
    <mergeCell ref="A43:G43"/>
    <mergeCell ref="A44:G44"/>
    <mergeCell ref="A45:G45"/>
    <mergeCell ref="A46:G46"/>
    <mergeCell ref="A32:G32"/>
    <mergeCell ref="A33:G33"/>
    <mergeCell ref="A34:G34"/>
    <mergeCell ref="A35:G35"/>
    <mergeCell ref="A22:G22"/>
    <mergeCell ref="A23:G23"/>
    <mergeCell ref="A24:G24"/>
    <mergeCell ref="A25:G25"/>
    <mergeCell ref="H49:J49"/>
    <mergeCell ref="H50:J50"/>
    <mergeCell ref="K39:M39"/>
    <mergeCell ref="K40:M40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32:M32"/>
    <mergeCell ref="K33:M33"/>
    <mergeCell ref="K28:M28"/>
    <mergeCell ref="K29:M29"/>
    <mergeCell ref="N7:P8"/>
    <mergeCell ref="A7:G8"/>
    <mergeCell ref="A9:G9"/>
    <mergeCell ref="A10:G10"/>
    <mergeCell ref="A11:G11"/>
    <mergeCell ref="A12:G12"/>
    <mergeCell ref="A13:G13"/>
    <mergeCell ref="A14:G14"/>
    <mergeCell ref="A15:G15"/>
    <mergeCell ref="N12:P12"/>
    <mergeCell ref="N13:P13"/>
    <mergeCell ref="N14:P14"/>
    <mergeCell ref="N15:P15"/>
    <mergeCell ref="N9:P9"/>
    <mergeCell ref="N10:P10"/>
    <mergeCell ref="N11:P11"/>
    <mergeCell ref="N16:P16"/>
    <mergeCell ref="N17:P17"/>
    <mergeCell ref="A36:G36"/>
    <mergeCell ref="A37:G37"/>
    <mergeCell ref="A39:G39"/>
    <mergeCell ref="A26:G26"/>
    <mergeCell ref="A27:G27"/>
    <mergeCell ref="A28:G28"/>
    <mergeCell ref="A29:G29"/>
    <mergeCell ref="A30:G30"/>
    <mergeCell ref="A31:G31"/>
    <mergeCell ref="A16:G16"/>
    <mergeCell ref="A17:G17"/>
    <mergeCell ref="A18:G18"/>
    <mergeCell ref="A19:G19"/>
    <mergeCell ref="A20:G20"/>
    <mergeCell ref="A21:G21"/>
    <mergeCell ref="K34:M34"/>
    <mergeCell ref="K35:M35"/>
    <mergeCell ref="K36:M36"/>
    <mergeCell ref="N30:P30"/>
    <mergeCell ref="N31:P31"/>
    <mergeCell ref="N32:P32"/>
    <mergeCell ref="N33:P33"/>
    <mergeCell ref="N24:P24"/>
    <mergeCell ref="N25:P25"/>
    <mergeCell ref="N26:P26"/>
    <mergeCell ref="R21:AA21"/>
    <mergeCell ref="AB21:AI21"/>
    <mergeCell ref="AB23:AE23"/>
    <mergeCell ref="AB24:AE24"/>
    <mergeCell ref="X24:AA24"/>
    <mergeCell ref="X25:AA25"/>
    <mergeCell ref="R24:W24"/>
    <mergeCell ref="R25:W25"/>
    <mergeCell ref="AB25:AE25"/>
    <mergeCell ref="R19:W19"/>
    <mergeCell ref="X19:AA19"/>
    <mergeCell ref="AB19:AE19"/>
    <mergeCell ref="AF19:AI19"/>
    <mergeCell ref="X22:AA22"/>
    <mergeCell ref="X23:AA23"/>
    <mergeCell ref="N18:P18"/>
    <mergeCell ref="N19:P19"/>
    <mergeCell ref="N20:P20"/>
    <mergeCell ref="N21:P21"/>
    <mergeCell ref="N22:P22"/>
    <mergeCell ref="N23:P23"/>
    <mergeCell ref="R22:W22"/>
    <mergeCell ref="R23:W23"/>
    <mergeCell ref="AB22:AE22"/>
    <mergeCell ref="R49:AI50"/>
    <mergeCell ref="R43:AI43"/>
    <mergeCell ref="R28:W28"/>
    <mergeCell ref="R29:W29"/>
    <mergeCell ref="R30:W30"/>
    <mergeCell ref="AF22:AI22"/>
    <mergeCell ref="AF23:AI23"/>
    <mergeCell ref="AF24:AI24"/>
    <mergeCell ref="AF25:AI25"/>
    <mergeCell ref="X39:AC39"/>
    <mergeCell ref="X40:AC40"/>
    <mergeCell ref="R38:W38"/>
    <mergeCell ref="R39:W39"/>
    <mergeCell ref="R40:W40"/>
    <mergeCell ref="X28:AC28"/>
    <mergeCell ref="X29:AC29"/>
    <mergeCell ref="X30:AC30"/>
    <mergeCell ref="X32:AC32"/>
    <mergeCell ref="X33:AC33"/>
    <mergeCell ref="X34:AC34"/>
    <mergeCell ref="R32:W32"/>
    <mergeCell ref="R33:W33"/>
    <mergeCell ref="R34:W34"/>
    <mergeCell ref="R35:W35"/>
    <mergeCell ref="N49:P49"/>
    <mergeCell ref="N27:P27"/>
    <mergeCell ref="N28:P28"/>
    <mergeCell ref="N29:P29"/>
    <mergeCell ref="A50:G50"/>
    <mergeCell ref="A40:G40"/>
    <mergeCell ref="A41:G41"/>
    <mergeCell ref="A42:G42"/>
    <mergeCell ref="K51:P51"/>
    <mergeCell ref="K47:M47"/>
    <mergeCell ref="K49:M49"/>
    <mergeCell ref="K50:M50"/>
    <mergeCell ref="N34:P34"/>
    <mergeCell ref="N35:P35"/>
    <mergeCell ref="N43:P43"/>
    <mergeCell ref="N44:P44"/>
    <mergeCell ref="N45:P45"/>
    <mergeCell ref="N36:P36"/>
    <mergeCell ref="N37:P37"/>
    <mergeCell ref="N39:P39"/>
    <mergeCell ref="N40:P40"/>
    <mergeCell ref="N41:P41"/>
    <mergeCell ref="N42:P42"/>
    <mergeCell ref="K37:M37"/>
    <mergeCell ref="AD38:AI38"/>
    <mergeCell ref="AD39:AI39"/>
    <mergeCell ref="AD40:AI40"/>
    <mergeCell ref="R27:AI27"/>
    <mergeCell ref="R41:T41"/>
    <mergeCell ref="U41:W41"/>
    <mergeCell ref="X41:Z41"/>
    <mergeCell ref="AA41:AC41"/>
    <mergeCell ref="AD28:AI28"/>
    <mergeCell ref="AD29:AI29"/>
    <mergeCell ref="AD30:AI30"/>
    <mergeCell ref="AD32:AI32"/>
    <mergeCell ref="AD33:AI33"/>
    <mergeCell ref="AD34:AI34"/>
    <mergeCell ref="AD35:AI35"/>
    <mergeCell ref="AD36:AI36"/>
    <mergeCell ref="AD37:AI37"/>
    <mergeCell ref="X35:AC35"/>
    <mergeCell ref="X36:AC36"/>
    <mergeCell ref="X37:AC37"/>
    <mergeCell ref="R36:W36"/>
    <mergeCell ref="AE51:AI51"/>
    <mergeCell ref="R51:AD51"/>
    <mergeCell ref="X38:AC38"/>
    <mergeCell ref="A38:G38"/>
    <mergeCell ref="H38:J38"/>
    <mergeCell ref="K38:M38"/>
    <mergeCell ref="N38:P38"/>
    <mergeCell ref="R31:W31"/>
    <mergeCell ref="X31:AC31"/>
    <mergeCell ref="AD31:AI31"/>
    <mergeCell ref="R48:AD48"/>
    <mergeCell ref="AE48:AI48"/>
    <mergeCell ref="R37:W37"/>
    <mergeCell ref="AD41:AF41"/>
    <mergeCell ref="AG41:AI41"/>
    <mergeCell ref="R46:AI47"/>
    <mergeCell ref="R44:AI45"/>
    <mergeCell ref="A48:G48"/>
    <mergeCell ref="H48:J48"/>
    <mergeCell ref="K48:M48"/>
    <mergeCell ref="N48:P48"/>
    <mergeCell ref="N50:P50"/>
    <mergeCell ref="N46:P46"/>
    <mergeCell ref="N47:P47"/>
  </mergeCells>
  <dataValidations xWindow="527" yWindow="671" count="12">
    <dataValidation type="list" allowBlank="1" showInputMessage="1" showErrorMessage="1" errorTitle="Valid State Abbreviations" error="Please enter or select a valid state abbreviation from the list." promptTitle="State Abbreviation" prompt="Please enter the two-letter state abbreviation, or select it from the drop down list." sqref="U5:W5">
      <formula1>StateList</formula1>
    </dataValidation>
    <dataValidation type="date" operator="greaterThan" allowBlank="1" showInputMessage="1" showErrorMessage="1" errorTitle="Valid Date Required" error="Please insert a valid date after July 1, 2012" promptTitle="Departure Date" prompt="Please insert a valid date after July 1, 2012" sqref="X5:Z5">
      <formula1>41091</formula1>
    </dataValidation>
    <dataValidation type="list" allowBlank="1" showInputMessage="1" showErrorMessage="1" promptTitle="Sport" prompt="Please select a sport from the list." sqref="A5:F5">
      <formula1>SportNameList</formula1>
    </dataValidation>
    <dataValidation type="list" allowBlank="1" showDropDown="1" showInputMessage="1" showErrorMessage="1" promptTitle="Payment Type" prompt="Please enter a &quot;p&quot; for PCard or a &quot;c&quot; for cash" sqref="I49:J50 H9:H50 I9:J47">
      <formula1>"p,P,c,C"</formula1>
    </dataValidation>
    <dataValidation type="list" allowBlank="1" showDropDown="1" showInputMessage="1" showErrorMessage="1" promptTitle="Expense Type" prompt="Please enter an expense type from the key on the right." sqref="L49:M50 K9:K50 L9:M47">
      <formula1>ExpenseCodeList</formula1>
    </dataValidation>
    <dataValidation allowBlank="1" showInputMessage="1" showErrorMessage="1" promptTitle="School" prompt="Please enter the school you're traveling to." sqref="O5:T5"/>
    <dataValidation type="time" allowBlank="1" showInputMessage="1" showErrorMessage="1" errorTitle="Not a valid time" error="Please enter a valid time." promptTitle="Departure Time" prompt="Please enter a time [hh:mm am/pm]." sqref="AA5:AC5">
      <formula1>0</formula1>
      <formula2>0.999305555555556</formula2>
    </dataValidation>
    <dataValidation type="date" operator="greaterThan" allowBlank="1" showInputMessage="1" showErrorMessage="1" errorTitle="Valid Return Date" error="Please insert a valid date after July 1, 2012" promptTitle="Return Date" prompt="Please insert a valid date after July 1, 2012" sqref="AD5:AF5">
      <formula1>41091</formula1>
    </dataValidation>
    <dataValidation type="time" allowBlank="1" showInputMessage="1" showErrorMessage="1" errorTitle="Not a valid time" error="Please enter a valid time." promptTitle="Return Time" prompt="Please enter a time [hh:mm am/pm]." sqref="AG5:AI5">
      <formula1>0</formula1>
      <formula2>0.999305555555556</formula2>
    </dataValidation>
    <dataValidation type="whole" operator="greaterThan" allowBlank="1" showInputMessage="1" showErrorMessage="1" promptTitle="Cash Advance Number" prompt="Please enter the cash advance number." sqref="X22:AA22">
      <formula1>0</formula1>
    </dataValidation>
    <dataValidation type="whole" operator="greaterThan" allowBlank="1" showInputMessage="1" showErrorMessage="1" promptTitle="Cash Advance Amount" prompt="Please enter the cash advance amount." sqref="X23:AA23">
      <formula1>0</formula1>
    </dataValidation>
    <dataValidation type="whole" operator="greaterThan" allowBlank="1" showInputMessage="1" showErrorMessage="1" promptTitle="Hotel Room Nights" prompt="This is the number of rooms multiplied by the number of nights stayed at all locations." sqref="AF23:AI23">
      <formula1>0</formula1>
    </dataValidation>
  </dataValidations>
  <printOptions horizontalCentered="1"/>
  <pageMargins left="0.25" right="0.25" top="0.25" bottom="0.25" header="0.3" footer="0"/>
  <pageSetup orientation="portrait" r:id="rId1"/>
  <headerFooter>
    <oddHeader>&amp;L&amp;8Revision Date: 04.07.2014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51"/>
  <sheetViews>
    <sheetView workbookViewId="0">
      <selection activeCell="E25" sqref="E25"/>
    </sheetView>
  </sheetViews>
  <sheetFormatPr defaultRowHeight="15" x14ac:dyDescent="0.25"/>
  <cols>
    <col min="3" max="3" width="28.5703125" bestFit="1" customWidth="1"/>
    <col min="4" max="4" width="12.5703125" bestFit="1" customWidth="1"/>
    <col min="5" max="5" width="13.5703125" bestFit="1" customWidth="1"/>
    <col min="6" max="6" width="14.7109375" bestFit="1" customWidth="1"/>
    <col min="7" max="7" width="13.140625" bestFit="1" customWidth="1"/>
    <col min="8" max="8" width="20.28515625" bestFit="1" customWidth="1"/>
    <col min="10" max="10" width="15.140625" customWidth="1"/>
    <col min="11" max="11" width="10.5703125" customWidth="1"/>
  </cols>
  <sheetData>
    <row r="1" spans="1:12" x14ac:dyDescent="0.25">
      <c r="A1" t="s">
        <v>6</v>
      </c>
      <c r="C1" t="s">
        <v>59</v>
      </c>
      <c r="D1" t="s">
        <v>74</v>
      </c>
      <c r="E1" t="s">
        <v>0</v>
      </c>
      <c r="F1" t="s">
        <v>75</v>
      </c>
      <c r="G1" t="s">
        <v>167</v>
      </c>
      <c r="H1" t="s">
        <v>102</v>
      </c>
      <c r="J1" t="s">
        <v>106</v>
      </c>
      <c r="K1" t="s">
        <v>130</v>
      </c>
      <c r="L1" t="s">
        <v>131</v>
      </c>
    </row>
    <row r="2" spans="1:12" x14ac:dyDescent="0.25">
      <c r="A2" s="1" t="s">
        <v>9</v>
      </c>
      <c r="C2" t="s">
        <v>61</v>
      </c>
      <c r="D2" t="s">
        <v>76</v>
      </c>
      <c r="E2" t="s">
        <v>77</v>
      </c>
      <c r="F2" t="s">
        <v>78</v>
      </c>
      <c r="G2">
        <v>4100001271</v>
      </c>
      <c r="H2" t="s">
        <v>163</v>
      </c>
      <c r="J2" t="s">
        <v>113</v>
      </c>
      <c r="K2" t="s">
        <v>114</v>
      </c>
      <c r="L2">
        <v>535080</v>
      </c>
    </row>
    <row r="3" spans="1:12" x14ac:dyDescent="0.25">
      <c r="A3" s="1" t="s">
        <v>10</v>
      </c>
      <c r="C3" t="s">
        <v>72</v>
      </c>
      <c r="D3" t="s">
        <v>79</v>
      </c>
      <c r="E3" t="s">
        <v>80</v>
      </c>
      <c r="F3" t="s">
        <v>78</v>
      </c>
      <c r="G3">
        <v>4100001272</v>
      </c>
      <c r="H3" t="s">
        <v>161</v>
      </c>
      <c r="J3" t="s">
        <v>120</v>
      </c>
      <c r="K3" t="s">
        <v>121</v>
      </c>
      <c r="L3">
        <v>535080</v>
      </c>
    </row>
    <row r="4" spans="1:12" x14ac:dyDescent="0.25">
      <c r="A4" s="1" t="s">
        <v>11</v>
      </c>
      <c r="C4" t="s">
        <v>69</v>
      </c>
      <c r="D4" t="s">
        <v>81</v>
      </c>
      <c r="E4" t="s">
        <v>82</v>
      </c>
      <c r="F4" t="s">
        <v>78</v>
      </c>
      <c r="G4">
        <v>4100001273</v>
      </c>
      <c r="H4" t="s">
        <v>103</v>
      </c>
      <c r="J4" t="s">
        <v>117</v>
      </c>
      <c r="K4" t="s">
        <v>118</v>
      </c>
      <c r="L4">
        <v>535080</v>
      </c>
    </row>
    <row r="5" spans="1:12" x14ac:dyDescent="0.25">
      <c r="A5" s="1" t="s">
        <v>12</v>
      </c>
      <c r="C5" t="s">
        <v>60</v>
      </c>
      <c r="D5" t="s">
        <v>83</v>
      </c>
      <c r="E5" t="s">
        <v>84</v>
      </c>
      <c r="F5" t="s">
        <v>78</v>
      </c>
      <c r="G5">
        <v>4100001274</v>
      </c>
      <c r="H5" t="s">
        <v>168</v>
      </c>
      <c r="J5" t="s">
        <v>111</v>
      </c>
      <c r="K5" t="s">
        <v>112</v>
      </c>
      <c r="L5">
        <v>535080</v>
      </c>
    </row>
    <row r="6" spans="1:12" x14ac:dyDescent="0.25">
      <c r="A6" s="1" t="s">
        <v>13</v>
      </c>
      <c r="C6" t="s">
        <v>65</v>
      </c>
      <c r="D6" t="s">
        <v>85</v>
      </c>
      <c r="E6" t="s">
        <v>86</v>
      </c>
      <c r="F6" t="s">
        <v>78</v>
      </c>
      <c r="G6">
        <v>4100001275</v>
      </c>
      <c r="H6" t="s">
        <v>104</v>
      </c>
      <c r="J6" t="s">
        <v>108</v>
      </c>
      <c r="K6" t="s">
        <v>110</v>
      </c>
      <c r="L6">
        <v>535080</v>
      </c>
    </row>
    <row r="7" spans="1:12" x14ac:dyDescent="0.25">
      <c r="A7" s="1" t="s">
        <v>14</v>
      </c>
      <c r="C7" t="s">
        <v>62</v>
      </c>
      <c r="D7" t="s">
        <v>87</v>
      </c>
      <c r="E7" t="s">
        <v>77</v>
      </c>
      <c r="F7" t="s">
        <v>88</v>
      </c>
      <c r="G7">
        <v>4100001276</v>
      </c>
      <c r="H7" t="s">
        <v>160</v>
      </c>
      <c r="J7" t="s">
        <v>155</v>
      </c>
      <c r="K7" t="s">
        <v>122</v>
      </c>
      <c r="L7">
        <v>535080</v>
      </c>
    </row>
    <row r="8" spans="1:12" x14ac:dyDescent="0.25">
      <c r="A8" s="1" t="s">
        <v>15</v>
      </c>
      <c r="C8" t="s">
        <v>73</v>
      </c>
      <c r="D8" t="s">
        <v>89</v>
      </c>
      <c r="E8" t="s">
        <v>80</v>
      </c>
      <c r="F8" t="s">
        <v>88</v>
      </c>
      <c r="G8">
        <v>4100001277</v>
      </c>
      <c r="H8" t="s">
        <v>157</v>
      </c>
      <c r="J8" t="s">
        <v>107</v>
      </c>
      <c r="K8" t="s">
        <v>109</v>
      </c>
      <c r="L8">
        <v>535080</v>
      </c>
    </row>
    <row r="9" spans="1:12" x14ac:dyDescent="0.25">
      <c r="A9" s="1" t="s">
        <v>16</v>
      </c>
      <c r="C9" t="s">
        <v>164</v>
      </c>
      <c r="D9" t="s">
        <v>165</v>
      </c>
      <c r="E9" t="s">
        <v>96</v>
      </c>
      <c r="F9" t="s">
        <v>78</v>
      </c>
      <c r="G9">
        <v>4100001384</v>
      </c>
      <c r="H9" t="s">
        <v>166</v>
      </c>
      <c r="J9" t="s">
        <v>115</v>
      </c>
      <c r="K9" t="s">
        <v>116</v>
      </c>
      <c r="L9">
        <v>535080</v>
      </c>
    </row>
    <row r="10" spans="1:12" x14ac:dyDescent="0.25">
      <c r="A10" s="1" t="s">
        <v>17</v>
      </c>
      <c r="C10" t="s">
        <v>171</v>
      </c>
      <c r="D10" t="s">
        <v>170</v>
      </c>
      <c r="E10" t="s">
        <v>98</v>
      </c>
      <c r="F10" t="s">
        <v>78</v>
      </c>
      <c r="G10">
        <v>4100001387</v>
      </c>
      <c r="H10" t="s">
        <v>166</v>
      </c>
      <c r="J10" t="s">
        <v>123</v>
      </c>
      <c r="K10" t="s">
        <v>124</v>
      </c>
      <c r="L10">
        <v>535080</v>
      </c>
    </row>
    <row r="11" spans="1:12" x14ac:dyDescent="0.25">
      <c r="A11" s="1" t="s">
        <v>18</v>
      </c>
      <c r="C11" t="s">
        <v>63</v>
      </c>
      <c r="D11" t="s">
        <v>90</v>
      </c>
      <c r="E11" t="s">
        <v>91</v>
      </c>
      <c r="F11" t="s">
        <v>78</v>
      </c>
      <c r="G11">
        <v>4100001278</v>
      </c>
      <c r="H11" t="s">
        <v>169</v>
      </c>
      <c r="J11" t="s">
        <v>119</v>
      </c>
      <c r="K11" t="s">
        <v>127</v>
      </c>
      <c r="L11">
        <v>535080</v>
      </c>
    </row>
    <row r="12" spans="1:12" x14ac:dyDescent="0.25">
      <c r="A12" s="1" t="s">
        <v>19</v>
      </c>
      <c r="C12" t="s">
        <v>71</v>
      </c>
      <c r="D12" t="s">
        <v>92</v>
      </c>
      <c r="E12" t="s">
        <v>93</v>
      </c>
      <c r="F12" t="s">
        <v>88</v>
      </c>
      <c r="G12">
        <v>4100001279</v>
      </c>
      <c r="H12" t="s">
        <v>158</v>
      </c>
    </row>
    <row r="13" spans="1:12" x14ac:dyDescent="0.25">
      <c r="A13" s="1" t="s">
        <v>20</v>
      </c>
      <c r="C13" t="s">
        <v>70</v>
      </c>
      <c r="D13" t="s">
        <v>94</v>
      </c>
      <c r="E13" t="s">
        <v>82</v>
      </c>
      <c r="F13" t="s">
        <v>88</v>
      </c>
      <c r="G13">
        <v>4100001280</v>
      </c>
      <c r="H13" t="s">
        <v>159</v>
      </c>
    </row>
    <row r="14" spans="1:12" x14ac:dyDescent="0.25">
      <c r="A14" s="1" t="s">
        <v>21</v>
      </c>
      <c r="C14" t="s">
        <v>67</v>
      </c>
      <c r="D14" t="s">
        <v>95</v>
      </c>
      <c r="E14" t="s">
        <v>96</v>
      </c>
      <c r="F14" t="s">
        <v>88</v>
      </c>
      <c r="G14">
        <v>4100001281</v>
      </c>
      <c r="H14" t="s">
        <v>166</v>
      </c>
    </row>
    <row r="15" spans="1:12" x14ac:dyDescent="0.25">
      <c r="A15" s="1" t="s">
        <v>22</v>
      </c>
      <c r="C15" t="s">
        <v>68</v>
      </c>
      <c r="D15" t="s">
        <v>97</v>
      </c>
      <c r="E15" t="s">
        <v>98</v>
      </c>
      <c r="F15" t="s">
        <v>88</v>
      </c>
      <c r="G15">
        <v>4100001282</v>
      </c>
      <c r="H15" t="s">
        <v>166</v>
      </c>
    </row>
    <row r="16" spans="1:12" x14ac:dyDescent="0.25">
      <c r="A16" s="1" t="s">
        <v>23</v>
      </c>
      <c r="C16" t="s">
        <v>64</v>
      </c>
      <c r="D16" t="s">
        <v>99</v>
      </c>
      <c r="E16" t="s">
        <v>91</v>
      </c>
      <c r="F16" t="s">
        <v>88</v>
      </c>
      <c r="G16">
        <v>4100001283</v>
      </c>
      <c r="H16" t="s">
        <v>169</v>
      </c>
    </row>
    <row r="17" spans="1:8" x14ac:dyDescent="0.25">
      <c r="A17" s="1" t="s">
        <v>24</v>
      </c>
      <c r="C17" t="s">
        <v>66</v>
      </c>
      <c r="D17" t="s">
        <v>100</v>
      </c>
      <c r="E17" t="s">
        <v>86</v>
      </c>
      <c r="F17" t="s">
        <v>88</v>
      </c>
      <c r="G17">
        <v>4100001284</v>
      </c>
      <c r="H17" t="s">
        <v>162</v>
      </c>
    </row>
    <row r="18" spans="1:8" x14ac:dyDescent="0.25">
      <c r="A18" s="1" t="s">
        <v>25</v>
      </c>
    </row>
    <row r="19" spans="1:8" x14ac:dyDescent="0.25">
      <c r="A19" s="1" t="s">
        <v>26</v>
      </c>
    </row>
    <row r="20" spans="1:8" x14ac:dyDescent="0.25">
      <c r="A20" s="1" t="s">
        <v>27</v>
      </c>
    </row>
    <row r="21" spans="1:8" x14ac:dyDescent="0.25">
      <c r="A21" s="1" t="s">
        <v>28</v>
      </c>
    </row>
    <row r="22" spans="1:8" x14ac:dyDescent="0.25">
      <c r="A22" s="1" t="s">
        <v>29</v>
      </c>
    </row>
    <row r="23" spans="1:8" x14ac:dyDescent="0.25">
      <c r="A23" s="1" t="s">
        <v>30</v>
      </c>
    </row>
    <row r="24" spans="1:8" x14ac:dyDescent="0.25">
      <c r="A24" s="1" t="s">
        <v>31</v>
      </c>
    </row>
    <row r="25" spans="1:8" x14ac:dyDescent="0.25">
      <c r="A25" s="1" t="s">
        <v>32</v>
      </c>
    </row>
    <row r="26" spans="1:8" x14ac:dyDescent="0.25">
      <c r="A26" s="1" t="s">
        <v>33</v>
      </c>
    </row>
    <row r="27" spans="1:8" x14ac:dyDescent="0.25">
      <c r="A27" s="1" t="s">
        <v>34</v>
      </c>
    </row>
    <row r="28" spans="1:8" x14ac:dyDescent="0.25">
      <c r="A28" s="1" t="s">
        <v>35</v>
      </c>
    </row>
    <row r="29" spans="1:8" x14ac:dyDescent="0.25">
      <c r="A29" s="1" t="s">
        <v>36</v>
      </c>
    </row>
    <row r="30" spans="1:8" x14ac:dyDescent="0.25">
      <c r="A30" s="1" t="s">
        <v>37</v>
      </c>
    </row>
    <row r="31" spans="1:8" x14ac:dyDescent="0.25">
      <c r="A31" s="1" t="s">
        <v>38</v>
      </c>
    </row>
    <row r="32" spans="1:8" x14ac:dyDescent="0.25">
      <c r="A32" s="1" t="s">
        <v>39</v>
      </c>
    </row>
    <row r="33" spans="1:1" x14ac:dyDescent="0.25">
      <c r="A33" s="1" t="s">
        <v>40</v>
      </c>
    </row>
    <row r="34" spans="1:1" x14ac:dyDescent="0.25">
      <c r="A34" s="1" t="s">
        <v>41</v>
      </c>
    </row>
    <row r="35" spans="1:1" x14ac:dyDescent="0.25">
      <c r="A35" s="1" t="s">
        <v>42</v>
      </c>
    </row>
    <row r="36" spans="1:1" x14ac:dyDescent="0.25">
      <c r="A36" s="1" t="s">
        <v>43</v>
      </c>
    </row>
    <row r="37" spans="1:1" x14ac:dyDescent="0.25">
      <c r="A37" s="1" t="s">
        <v>44</v>
      </c>
    </row>
    <row r="38" spans="1:1" x14ac:dyDescent="0.25">
      <c r="A38" s="1" t="s">
        <v>45</v>
      </c>
    </row>
    <row r="39" spans="1:1" x14ac:dyDescent="0.25">
      <c r="A39" s="1" t="s">
        <v>46</v>
      </c>
    </row>
    <row r="40" spans="1:1" x14ac:dyDescent="0.25">
      <c r="A40" s="1" t="s">
        <v>47</v>
      </c>
    </row>
    <row r="41" spans="1:1" x14ac:dyDescent="0.25">
      <c r="A41" s="1" t="s">
        <v>48</v>
      </c>
    </row>
    <row r="42" spans="1:1" x14ac:dyDescent="0.25">
      <c r="A42" s="1" t="s">
        <v>49</v>
      </c>
    </row>
    <row r="43" spans="1:1" x14ac:dyDescent="0.25">
      <c r="A43" s="1" t="s">
        <v>50</v>
      </c>
    </row>
    <row r="44" spans="1:1" x14ac:dyDescent="0.25">
      <c r="A44" s="1" t="s">
        <v>51</v>
      </c>
    </row>
    <row r="45" spans="1:1" x14ac:dyDescent="0.25">
      <c r="A45" s="1" t="s">
        <v>52</v>
      </c>
    </row>
    <row r="46" spans="1:1" x14ac:dyDescent="0.25">
      <c r="A46" s="1" t="s">
        <v>53</v>
      </c>
    </row>
    <row r="47" spans="1:1" x14ac:dyDescent="0.25">
      <c r="A47" s="1" t="s">
        <v>54</v>
      </c>
    </row>
    <row r="48" spans="1:1" x14ac:dyDescent="0.25">
      <c r="A48" s="1" t="s">
        <v>55</v>
      </c>
    </row>
    <row r="49" spans="1:1" x14ac:dyDescent="0.25">
      <c r="A49" s="1" t="s">
        <v>56</v>
      </c>
    </row>
    <row r="50" spans="1:1" x14ac:dyDescent="0.25">
      <c r="A50" s="1" t="s">
        <v>57</v>
      </c>
    </row>
    <row r="51" spans="1:1" x14ac:dyDescent="0.25">
      <c r="A51" s="1" t="s">
        <v>58</v>
      </c>
    </row>
  </sheetData>
  <pageMargins left="0.7" right="0.7" top="0.75" bottom="0.75" header="0.3" footer="0.3"/>
  <customProperties>
    <customPr name="EpmWorksheetKeyString_GUID" r:id="rId1"/>
  </customProperties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E24" sqref="E24"/>
    </sheetView>
  </sheetViews>
  <sheetFormatPr defaultRowHeight="15" x14ac:dyDescent="0.25"/>
  <sheetData/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31</vt:i4>
      </vt:variant>
    </vt:vector>
  </HeadingPairs>
  <TitlesOfParts>
    <vt:vector size="35" baseType="lpstr">
      <vt:lpstr>TravelSummary</vt:lpstr>
      <vt:lpstr>lookups</vt:lpstr>
      <vt:lpstr>Sheet1</vt:lpstr>
      <vt:lpstr>Sheet2</vt:lpstr>
      <vt:lpstr>CAAmount</vt:lpstr>
      <vt:lpstr>CAExpenses</vt:lpstr>
      <vt:lpstr>CANumber</vt:lpstr>
      <vt:lpstr>CashExpenses</vt:lpstr>
      <vt:lpstr>CashTotal</vt:lpstr>
      <vt:lpstr>City</vt:lpstr>
      <vt:lpstr>Coach</vt:lpstr>
      <vt:lpstr>CostPerNight</vt:lpstr>
      <vt:lpstr>DeptDate</vt:lpstr>
      <vt:lpstr>DeptTime</vt:lpstr>
      <vt:lpstr>ExpenseCodeList</vt:lpstr>
      <vt:lpstr>Expenses</vt:lpstr>
      <vt:lpstr>FoodTotal</vt:lpstr>
      <vt:lpstr>PCardExpenses</vt:lpstr>
      <vt:lpstr>PCardTotal</vt:lpstr>
      <vt:lpstr>PerDiem</vt:lpstr>
      <vt:lpstr>ReturnedCash</vt:lpstr>
      <vt:lpstr>rndExpenseType</vt:lpstr>
      <vt:lpstr>rngPaymentType</vt:lpstr>
      <vt:lpstr>RoomNights</vt:lpstr>
      <vt:lpstr>RtnDate</vt:lpstr>
      <vt:lpstr>RtnTime</vt:lpstr>
      <vt:lpstr>Sport</vt:lpstr>
      <vt:lpstr>SportNameList</vt:lpstr>
      <vt:lpstr>State</vt:lpstr>
      <vt:lpstr>StateList</vt:lpstr>
      <vt:lpstr>TotalExpense</vt:lpstr>
      <vt:lpstr>TotalLodging</vt:lpstr>
      <vt:lpstr>TravelParty</vt:lpstr>
      <vt:lpstr>TripDays</vt:lpstr>
      <vt:lpstr>TripTotal</vt:lpstr>
    </vt:vector>
  </TitlesOfParts>
  <Company>Indiana University-Purdue University Fort Wayne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A Gaff</dc:creator>
  <cp:lastModifiedBy>Tim Heffron</cp:lastModifiedBy>
  <cp:lastPrinted>2012-08-15T18:41:45Z</cp:lastPrinted>
  <dcterms:created xsi:type="dcterms:W3CDTF">2012-08-15T13:47:18Z</dcterms:created>
  <dcterms:modified xsi:type="dcterms:W3CDTF">2019-12-11T19:22:43Z</dcterms:modified>
</cp:coreProperties>
</file>